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202.19.154\治験事務局共有\IRB部門\〇事務局内共有（橋本）\★経費算定基準改訂\経費算定基準改訂_202512IRB\10.0版_ポイント表\"/>
    </mc:Choice>
  </mc:AlternateContent>
  <xr:revisionPtr revIDLastSave="0" documentId="13_ncr:1_{70E64210-0A66-4FC0-9A7E-363DA7109E4A}" xr6:coauthVersionLast="47" xr6:coauthVersionMax="47" xr10:uidLastSave="{00000000-0000-0000-0000-000000000000}"/>
  <bookViews>
    <workbookView xWindow="-120" yWindow="-120" windowWidth="29040" windowHeight="15720" tabRatio="701" activeTab="1" xr2:uid="{00000000-000D-0000-FFFF-FFFF00000000}"/>
  </bookViews>
  <sheets>
    <sheet name="作成上の注意事項" sheetId="2" r:id="rId1"/>
    <sheet name="製造販売後臨床試験（医薬品）" sheetId="1" r:id="rId2"/>
    <sheet name="N_投与期間" sheetId="18" r:id="rId3"/>
    <sheet name="O_特殊検査" sheetId="9" r:id="rId4"/>
    <sheet name="P_臨床検査" sheetId="6" r:id="rId5"/>
    <sheet name="Q_COA" sheetId="7" r:id="rId6"/>
    <sheet name="R_生体検査" sheetId="16" r:id="rId7"/>
    <sheet name="S_画像診断" sheetId="17" r:id="rId8"/>
  </sheets>
  <definedNames>
    <definedName name="_xlnm.Print_Area" localSheetId="3">O_特殊検査!$A$1:$D$29</definedName>
    <definedName name="_xlnm.Print_Area" localSheetId="4">P_臨床検査!$A$1:$D$34</definedName>
    <definedName name="_xlnm.Print_Area" localSheetId="5">Q_COA!$A$1:$D$10</definedName>
    <definedName name="_xlnm.Print_Area" localSheetId="6">R_生体検査!$A$1:$D$31</definedName>
    <definedName name="_xlnm.Print_Area" localSheetId="7">S_画像診断!$A$1:$D$31</definedName>
    <definedName name="_xlnm.Print_Area" localSheetId="0">作成上の注意事項!$A$1:$C$26</definedName>
    <definedName name="_xlnm.Print_Area" localSheetId="1">'製造販売後臨床試験（医薬品）'!$A$1:$M$35</definedName>
  </definedNames>
  <calcPr calcId="191029"/>
</workbook>
</file>

<file path=xl/calcChain.xml><?xml version="1.0" encoding="utf-8"?>
<calcChain xmlns="http://schemas.openxmlformats.org/spreadsheetml/2006/main">
  <c r="R6" i="18" l="1"/>
  <c r="B8" i="18" s="1"/>
  <c r="F8" i="18" s="1"/>
  <c r="J8" i="18" s="1"/>
  <c r="N8" i="18" s="1"/>
  <c r="R8" i="18" s="1"/>
  <c r="B10" i="18" s="1"/>
  <c r="F10" i="18" s="1"/>
  <c r="J10" i="18" s="1"/>
  <c r="N10" i="18" s="1"/>
  <c r="R10" i="18" s="1"/>
  <c r="B12" i="18" s="1"/>
  <c r="F12" i="18" s="1"/>
  <c r="J12" i="18" s="1"/>
  <c r="N12" i="18" s="1"/>
  <c r="R12" i="18" s="1"/>
  <c r="B14" i="18" s="1"/>
  <c r="F14" i="18" s="1"/>
  <c r="J14" i="18" s="1"/>
  <c r="N14" i="18" s="1"/>
  <c r="R14" i="18" s="1"/>
  <c r="B16" i="18" s="1"/>
  <c r="F16" i="18" s="1"/>
  <c r="J16" i="18" s="1"/>
  <c r="N16" i="18" s="1"/>
  <c r="R16" i="18" s="1"/>
  <c r="B18" i="18" s="1"/>
  <c r="F18" i="18" s="1"/>
  <c r="J18" i="18" s="1"/>
  <c r="N18" i="18" s="1"/>
  <c r="R18" i="18" s="1"/>
  <c r="B20" i="18" s="1"/>
  <c r="F20" i="18" s="1"/>
  <c r="J20" i="18" s="1"/>
  <c r="N20" i="18" s="1"/>
  <c r="R20" i="18" s="1"/>
  <c r="T5" i="18"/>
  <c r="B7" i="18" s="1"/>
  <c r="R5" i="18"/>
  <c r="M23" i="1"/>
  <c r="E24" i="1"/>
  <c r="M24" i="1" s="1"/>
  <c r="A33" i="6"/>
  <c r="E25" i="1" s="1"/>
  <c r="K27" i="1"/>
  <c r="I27" i="1" s="1"/>
  <c r="G27" i="1" s="1"/>
  <c r="E27" i="1" s="1"/>
  <c r="K28" i="1"/>
  <c r="I28" i="1" s="1"/>
  <c r="G28" i="1" s="1"/>
  <c r="E28" i="1" s="1"/>
  <c r="D7" i="18" l="1"/>
  <c r="M27" i="1"/>
  <c r="M28" i="1"/>
  <c r="C26" i="9"/>
  <c r="A5" i="7"/>
  <c r="C5" i="7" s="1"/>
  <c r="H7" i="18" l="1"/>
  <c r="F7" i="18"/>
  <c r="I25" i="1"/>
  <c r="K25" i="1"/>
  <c r="C33" i="6"/>
  <c r="K26" i="1"/>
  <c r="E26" i="1"/>
  <c r="G26" i="1"/>
  <c r="I26" i="1"/>
  <c r="G25" i="1"/>
  <c r="M11" i="1"/>
  <c r="M12" i="1"/>
  <c r="M13" i="1"/>
  <c r="M14" i="1"/>
  <c r="M15" i="1"/>
  <c r="M16" i="1"/>
  <c r="M17" i="1"/>
  <c r="M18" i="1"/>
  <c r="M19" i="1"/>
  <c r="M20" i="1"/>
  <c r="M21" i="1"/>
  <c r="M22" i="1"/>
  <c r="M29" i="1"/>
  <c r="M30" i="1"/>
  <c r="M31" i="1"/>
  <c r="M32" i="1"/>
  <c r="M33" i="1"/>
  <c r="M10" i="1"/>
  <c r="L7" i="18" l="1"/>
  <c r="J7" i="18"/>
  <c r="M26" i="1"/>
  <c r="M25" i="1"/>
  <c r="P7" i="18" l="1"/>
  <c r="N7" i="18"/>
  <c r="M34" i="1"/>
  <c r="R7" i="18" l="1"/>
  <c r="T7" i="18"/>
  <c r="D9" i="18" l="1"/>
  <c r="B9" i="18"/>
  <c r="H9" i="18" l="1"/>
  <c r="F9" i="18"/>
  <c r="J9" i="18" l="1"/>
  <c r="L9" i="18"/>
  <c r="P9" i="18" l="1"/>
  <c r="N9" i="18"/>
  <c r="R9" i="18" l="1"/>
  <c r="T9" i="18"/>
  <c r="B11" i="18" l="1"/>
  <c r="D11" i="18"/>
  <c r="F11" i="18" l="1"/>
  <c r="H11" i="18"/>
  <c r="L11" i="18" l="1"/>
  <c r="J11" i="18"/>
  <c r="P11" i="18" l="1"/>
  <c r="N11" i="18"/>
  <c r="T11" i="18" l="1"/>
  <c r="R11" i="18"/>
  <c r="D13" i="18" l="1"/>
  <c r="B13" i="18"/>
  <c r="F13" i="18" l="1"/>
  <c r="H13" i="18"/>
  <c r="L13" i="18" l="1"/>
  <c r="J13" i="18"/>
  <c r="N13" i="18" l="1"/>
  <c r="P13" i="18"/>
  <c r="T13" i="18" l="1"/>
  <c r="R13" i="18"/>
  <c r="B15" i="18" l="1"/>
  <c r="D15" i="18"/>
  <c r="F15" i="18" l="1"/>
  <c r="H15" i="18"/>
  <c r="J15" i="18" l="1"/>
  <c r="L15" i="18"/>
  <c r="P15" i="18" l="1"/>
  <c r="N15" i="18"/>
  <c r="T15" i="18" l="1"/>
  <c r="R15" i="18"/>
  <c r="B17" i="18" l="1"/>
  <c r="D17" i="18"/>
  <c r="H17" i="18" l="1"/>
  <c r="F17" i="18"/>
  <c r="J17" i="18" l="1"/>
  <c r="L17" i="18"/>
  <c r="P17" i="18" l="1"/>
  <c r="N17" i="18"/>
  <c r="R17" i="18" l="1"/>
  <c r="T17" i="18"/>
  <c r="D19" i="18" l="1"/>
  <c r="B19" i="18"/>
  <c r="H19" i="18" l="1"/>
  <c r="F19" i="18"/>
  <c r="L19" i="18" l="1"/>
  <c r="J19" i="18"/>
  <c r="P19" i="18" l="1"/>
  <c r="N19" i="18"/>
  <c r="T19" i="18" l="1"/>
  <c r="R19" i="18"/>
</calcChain>
</file>

<file path=xl/sharedStrings.xml><?xml version="1.0" encoding="utf-8"?>
<sst xmlns="http://schemas.openxmlformats.org/spreadsheetml/2006/main" count="414" uniqueCount="259">
  <si>
    <t>依頼者：</t>
    <rPh sb="0" eb="3">
      <t>イライシャ</t>
    </rPh>
    <phoneticPr fontId="19"/>
  </si>
  <si>
    <t>治験課題名：</t>
    <rPh sb="0" eb="2">
      <t>チケン</t>
    </rPh>
    <rPh sb="2" eb="4">
      <t>カダイ</t>
    </rPh>
    <rPh sb="4" eb="5">
      <t>メイ</t>
    </rPh>
    <phoneticPr fontId="19"/>
  </si>
  <si>
    <t>整理番号：</t>
    <rPh sb="0" eb="2">
      <t>セイリ</t>
    </rPh>
    <rPh sb="2" eb="4">
      <t>バンゴウ</t>
    </rPh>
    <phoneticPr fontId="19"/>
  </si>
  <si>
    <t>契約番号：</t>
    <rPh sb="0" eb="2">
      <t>ケイヤク</t>
    </rPh>
    <rPh sb="2" eb="4">
      <t>バンゴウ</t>
    </rPh>
    <phoneticPr fontId="19"/>
  </si>
  <si>
    <t>要素</t>
    <rPh sb="0" eb="2">
      <t>ヨウソ</t>
    </rPh>
    <phoneticPr fontId="19"/>
  </si>
  <si>
    <t>ウエイト</t>
    <phoneticPr fontId="19"/>
  </si>
  <si>
    <t>ポイント数</t>
    <rPh sb="4" eb="5">
      <t>スウ</t>
    </rPh>
    <phoneticPr fontId="19"/>
  </si>
  <si>
    <t>Ⅰ
（ウエイト×1）</t>
    <phoneticPr fontId="19"/>
  </si>
  <si>
    <t>Ⅱ
（ウエイト×3）</t>
    <phoneticPr fontId="19"/>
  </si>
  <si>
    <t>Ⅲ
（ウエイト×5）</t>
    <phoneticPr fontId="19"/>
  </si>
  <si>
    <t>Ⅳ
（ウエイト×8）</t>
    <phoneticPr fontId="19"/>
  </si>
  <si>
    <t>疾患の重篤度</t>
    <rPh sb="0" eb="2">
      <t>シッカン</t>
    </rPh>
    <rPh sb="3" eb="5">
      <t>ジュウトク</t>
    </rPh>
    <rPh sb="5" eb="6">
      <t>ド</t>
    </rPh>
    <phoneticPr fontId="19"/>
  </si>
  <si>
    <t>軽度</t>
    <rPh sb="0" eb="2">
      <t>ケイド</t>
    </rPh>
    <phoneticPr fontId="19"/>
  </si>
  <si>
    <t>中等度</t>
    <rPh sb="0" eb="2">
      <t>チュウトウ</t>
    </rPh>
    <rPh sb="2" eb="3">
      <t>ド</t>
    </rPh>
    <phoneticPr fontId="19"/>
  </si>
  <si>
    <t>重症又は重篤</t>
    <rPh sb="0" eb="2">
      <t>ジュウショウ</t>
    </rPh>
    <rPh sb="2" eb="3">
      <t>マタ</t>
    </rPh>
    <rPh sb="4" eb="6">
      <t>ジュウトク</t>
    </rPh>
    <phoneticPr fontId="19"/>
  </si>
  <si>
    <t>入院・外来の別</t>
    <rPh sb="0" eb="2">
      <t>ニュウイン</t>
    </rPh>
    <rPh sb="3" eb="5">
      <t>ガイライ</t>
    </rPh>
    <rPh sb="6" eb="7">
      <t>ベツ</t>
    </rPh>
    <phoneticPr fontId="19"/>
  </si>
  <si>
    <t>外来</t>
    <rPh sb="0" eb="2">
      <t>ガイライ</t>
    </rPh>
    <phoneticPr fontId="19"/>
  </si>
  <si>
    <t>入院</t>
    <rPh sb="0" eb="2">
      <t>ニュウイン</t>
    </rPh>
    <phoneticPr fontId="19"/>
  </si>
  <si>
    <t>外用・経口</t>
    <rPh sb="0" eb="2">
      <t>ガイヨウ</t>
    </rPh>
    <rPh sb="3" eb="5">
      <t>ケイコウ</t>
    </rPh>
    <phoneticPr fontId="19"/>
  </si>
  <si>
    <t>デザイン</t>
    <phoneticPr fontId="19"/>
  </si>
  <si>
    <t>オープン</t>
    <phoneticPr fontId="19"/>
  </si>
  <si>
    <t>単盲検</t>
    <rPh sb="0" eb="1">
      <t>タン</t>
    </rPh>
    <rPh sb="1" eb="2">
      <t>モウ</t>
    </rPh>
    <rPh sb="2" eb="3">
      <t>ケン</t>
    </rPh>
    <phoneticPr fontId="19"/>
  </si>
  <si>
    <t>二重盲検</t>
    <rPh sb="0" eb="2">
      <t>ニジュウ</t>
    </rPh>
    <rPh sb="2" eb="3">
      <t>モウ</t>
    </rPh>
    <rPh sb="3" eb="4">
      <t>ケン</t>
    </rPh>
    <phoneticPr fontId="19"/>
  </si>
  <si>
    <t>ポピュレーション</t>
    <phoneticPr fontId="19"/>
  </si>
  <si>
    <t>あり</t>
    <phoneticPr fontId="19"/>
  </si>
  <si>
    <t>ポイント数合計</t>
    <rPh sb="4" eb="5">
      <t>スウ</t>
    </rPh>
    <rPh sb="5" eb="7">
      <t>ゴウケイ</t>
    </rPh>
    <phoneticPr fontId="19"/>
  </si>
  <si>
    <t>投与期間</t>
    <rPh sb="0" eb="2">
      <t>トウヨ</t>
    </rPh>
    <rPh sb="2" eb="4">
      <t>キカン</t>
    </rPh>
    <phoneticPr fontId="19"/>
  </si>
  <si>
    <t>生検</t>
    <rPh sb="0" eb="2">
      <t>セイケン</t>
    </rPh>
    <phoneticPr fontId="19"/>
  </si>
  <si>
    <t>被験者の選出
（適格基準：選択＋除外）</t>
    <rPh sb="0" eb="3">
      <t>ヒケンシャ</t>
    </rPh>
    <rPh sb="4" eb="6">
      <t>センシュツ</t>
    </rPh>
    <rPh sb="8" eb="10">
      <t>テキカク</t>
    </rPh>
    <rPh sb="10" eb="12">
      <t>キジュン</t>
    </rPh>
    <rPh sb="13" eb="15">
      <t>センタク</t>
    </rPh>
    <rPh sb="16" eb="18">
      <t>ジョガイ</t>
    </rPh>
    <phoneticPr fontId="19"/>
  </si>
  <si>
    <t>その他（　　　　　　　　）</t>
    <rPh sb="2" eb="3">
      <t>タ</t>
    </rPh>
    <phoneticPr fontId="19"/>
  </si>
  <si>
    <t>皮下、筋注</t>
    <rPh sb="0" eb="2">
      <t>ヒカ</t>
    </rPh>
    <rPh sb="3" eb="4">
      <t>キン</t>
    </rPh>
    <rPh sb="4" eb="5">
      <t>チュウ</t>
    </rPh>
    <phoneticPr fontId="19"/>
  </si>
  <si>
    <t>4週間以内</t>
    <rPh sb="1" eb="3">
      <t>シュウカン</t>
    </rPh>
    <rPh sb="3" eb="5">
      <t>イナイ</t>
    </rPh>
    <phoneticPr fontId="19"/>
  </si>
  <si>
    <t>5～24週</t>
    <rPh sb="4" eb="5">
      <t>シュウ</t>
    </rPh>
    <phoneticPr fontId="19"/>
  </si>
  <si>
    <t>25～48週</t>
    <rPh sb="5" eb="6">
      <t>シュウ</t>
    </rPh>
    <phoneticPr fontId="19"/>
  </si>
  <si>
    <t>4週に1回以内</t>
    <rPh sb="1" eb="2">
      <t>シュウ</t>
    </rPh>
    <rPh sb="4" eb="5">
      <t>カイ</t>
    </rPh>
    <rPh sb="5" eb="7">
      <t>イナイ</t>
    </rPh>
    <phoneticPr fontId="19"/>
  </si>
  <si>
    <t>4週に2回</t>
    <rPh sb="1" eb="2">
      <t>シュウ</t>
    </rPh>
    <rPh sb="4" eb="5">
      <t>カイ</t>
    </rPh>
    <phoneticPr fontId="19"/>
  </si>
  <si>
    <t>4週に3回</t>
    <rPh sb="1" eb="2">
      <t>シュウ</t>
    </rPh>
    <rPh sb="4" eb="5">
      <t>カイ</t>
    </rPh>
    <phoneticPr fontId="19"/>
  </si>
  <si>
    <t>4週に4回以上</t>
    <rPh sb="1" eb="2">
      <t>シュウ</t>
    </rPh>
    <rPh sb="4" eb="5">
      <t>カイ</t>
    </rPh>
    <rPh sb="5" eb="7">
      <t>イジョウ</t>
    </rPh>
    <phoneticPr fontId="19"/>
  </si>
  <si>
    <t>30以下</t>
    <rPh sb="2" eb="4">
      <t>イカ</t>
    </rPh>
    <phoneticPr fontId="19"/>
  </si>
  <si>
    <t>31～40以下</t>
    <rPh sb="5" eb="7">
      <t>イカ</t>
    </rPh>
    <phoneticPr fontId="19"/>
  </si>
  <si>
    <t>41以上</t>
    <rPh sb="2" eb="4">
      <t>イジョウ</t>
    </rPh>
    <phoneticPr fontId="19"/>
  </si>
  <si>
    <t>臨床試験研究経費　投与期間のポイント対応表</t>
    <rPh sb="0" eb="2">
      <t>リンショウ</t>
    </rPh>
    <rPh sb="2" eb="4">
      <t>シケン</t>
    </rPh>
    <rPh sb="4" eb="6">
      <t>ケンキュウ</t>
    </rPh>
    <rPh sb="6" eb="8">
      <t>ケイヒ</t>
    </rPh>
    <rPh sb="9" eb="11">
      <t>トウヨ</t>
    </rPh>
    <rPh sb="11" eb="13">
      <t>キカン</t>
    </rPh>
    <rPh sb="18" eb="20">
      <t>タイオウ</t>
    </rPh>
    <rPh sb="20" eb="21">
      <t>ヒョウ</t>
    </rPh>
    <phoneticPr fontId="19"/>
  </si>
  <si>
    <t>4週以内</t>
    <rPh sb="1" eb="2">
      <t>シュウ</t>
    </rPh>
    <rPh sb="2" eb="4">
      <t>イナイ</t>
    </rPh>
    <phoneticPr fontId="19"/>
  </si>
  <si>
    <t>回</t>
    <rPh sb="0" eb="1">
      <t>カイ</t>
    </rPh>
    <phoneticPr fontId="19"/>
  </si>
  <si>
    <t>Ⅳ相</t>
    <rPh sb="1" eb="2">
      <t>ソウ</t>
    </rPh>
    <phoneticPr fontId="19"/>
  </si>
  <si>
    <t>Ⅲ相</t>
    <rPh sb="1" eb="2">
      <t>ソウ</t>
    </rPh>
    <phoneticPr fontId="19"/>
  </si>
  <si>
    <t>Ⅱ相</t>
    <rPh sb="1" eb="2">
      <t>ソウ</t>
    </rPh>
    <phoneticPr fontId="19"/>
  </si>
  <si>
    <t>Ⅰ相</t>
    <rPh sb="1" eb="2">
      <t>ソウ</t>
    </rPh>
    <phoneticPr fontId="19"/>
  </si>
  <si>
    <t>相の種類</t>
    <rPh sb="0" eb="1">
      <t>ソウ</t>
    </rPh>
    <rPh sb="2" eb="4">
      <t>シュルイ</t>
    </rPh>
    <phoneticPr fontId="19"/>
  </si>
  <si>
    <t>プラセボの使用</t>
    <rPh sb="5" eb="7">
      <t>シヨウ</t>
    </rPh>
    <phoneticPr fontId="19"/>
  </si>
  <si>
    <t>薬物動態測定等の特殊検査の回数</t>
    <rPh sb="0" eb="2">
      <t>ヤクブツ</t>
    </rPh>
    <rPh sb="2" eb="4">
      <t>ドウタイ</t>
    </rPh>
    <rPh sb="4" eb="6">
      <t>ソクテイ</t>
    </rPh>
    <rPh sb="6" eb="7">
      <t>トウ</t>
    </rPh>
    <rPh sb="8" eb="10">
      <t>トクシュ</t>
    </rPh>
    <rPh sb="10" eb="12">
      <t>ケンサ</t>
    </rPh>
    <rPh sb="13" eb="15">
      <t>カイスウ</t>
    </rPh>
    <phoneticPr fontId="19"/>
  </si>
  <si>
    <t>回</t>
    <rPh sb="0" eb="1">
      <t>カイ</t>
    </rPh>
    <phoneticPr fontId="19"/>
  </si>
  <si>
    <t>侵襲的な機能検査、画像診断等</t>
    <rPh sb="0" eb="3">
      <t>シンシュウテキ</t>
    </rPh>
    <rPh sb="4" eb="6">
      <t>キノウ</t>
    </rPh>
    <rPh sb="6" eb="8">
      <t>ケンサ</t>
    </rPh>
    <rPh sb="9" eb="11">
      <t>ガゾウ</t>
    </rPh>
    <rPh sb="11" eb="13">
      <t>シンダン</t>
    </rPh>
    <rPh sb="13" eb="14">
      <t>トウ</t>
    </rPh>
    <phoneticPr fontId="19"/>
  </si>
  <si>
    <t>腫瘍評価</t>
    <rPh sb="0" eb="2">
      <t>シュヨウ</t>
    </rPh>
    <rPh sb="2" eb="4">
      <t>ヒョウカ</t>
    </rPh>
    <phoneticPr fontId="19"/>
  </si>
  <si>
    <t>国際共同治験</t>
    <rPh sb="0" eb="2">
      <t>コクサイ</t>
    </rPh>
    <rPh sb="2" eb="4">
      <t>キョウドウ</t>
    </rPh>
    <rPh sb="4" eb="6">
      <t>チケン</t>
    </rPh>
    <phoneticPr fontId="19"/>
  </si>
  <si>
    <t>あり</t>
    <phoneticPr fontId="19"/>
  </si>
  <si>
    <t>侵襲的な機能検査、画像診断等</t>
    <rPh sb="0" eb="3">
      <t>シンシュウテキ</t>
    </rPh>
    <rPh sb="4" eb="8">
      <t>キノウケンサ</t>
    </rPh>
    <rPh sb="9" eb="13">
      <t>ガゾウシンダン</t>
    </rPh>
    <rPh sb="13" eb="14">
      <t>ナド</t>
    </rPh>
    <phoneticPr fontId="19"/>
  </si>
  <si>
    <t>腫瘍評価</t>
    <rPh sb="0" eb="4">
      <t>シュヨウヒョウカ</t>
    </rPh>
    <phoneticPr fontId="19"/>
  </si>
  <si>
    <t>5以上</t>
    <rPh sb="1" eb="3">
      <t>イジョウ</t>
    </rPh>
    <phoneticPr fontId="19"/>
  </si>
  <si>
    <t>グレード</t>
    <phoneticPr fontId="19"/>
  </si>
  <si>
    <t>疾患の種類</t>
    <rPh sb="0" eb="2">
      <t>シッカン</t>
    </rPh>
    <rPh sb="3" eb="5">
      <t>シュルイ</t>
    </rPh>
    <phoneticPr fontId="19"/>
  </si>
  <si>
    <t>新生児、乳児
妊産婦</t>
    <rPh sb="0" eb="3">
      <t>シンセイジ</t>
    </rPh>
    <rPh sb="4" eb="6">
      <t>ニュウジ</t>
    </rPh>
    <rPh sb="7" eb="10">
      <t>ニンサンプ</t>
    </rPh>
    <phoneticPr fontId="19"/>
  </si>
  <si>
    <t>疾患の種類</t>
    <rPh sb="0" eb="2">
      <t>シッカン</t>
    </rPh>
    <rPh sb="3" eb="5">
      <t>シュルイ</t>
    </rPh>
    <phoneticPr fontId="19"/>
  </si>
  <si>
    <t>対象となる被験者層について算定する。成人は18歳以上、新生児/乳児は1歳未満とし、対象被験者層を限定する場合に算定する。</t>
    <rPh sb="46" eb="47">
      <t>ソウ</t>
    </rPh>
    <phoneticPr fontId="19"/>
  </si>
  <si>
    <t>悪性新生物
アルツハイマー等特殊な疾患、肝・腎障害を合併する疾患</t>
    <rPh sb="0" eb="2">
      <t>アクセイ</t>
    </rPh>
    <rPh sb="2" eb="5">
      <t>シンセイブツ</t>
    </rPh>
    <rPh sb="13" eb="14">
      <t>トウ</t>
    </rPh>
    <rPh sb="14" eb="16">
      <t>トクシュ</t>
    </rPh>
    <rPh sb="17" eb="19">
      <t>シッカン</t>
    </rPh>
    <phoneticPr fontId="19"/>
  </si>
  <si>
    <t>項目</t>
    <rPh sb="0" eb="2">
      <t>コウモク</t>
    </rPh>
    <phoneticPr fontId="19"/>
  </si>
  <si>
    <t>備考</t>
    <rPh sb="0" eb="2">
      <t>ビコウ</t>
    </rPh>
    <phoneticPr fontId="19"/>
  </si>
  <si>
    <t>項目名</t>
    <rPh sb="0" eb="3">
      <t>コウモクメイ</t>
    </rPh>
    <phoneticPr fontId="19"/>
  </si>
  <si>
    <t>↓項目数を記入</t>
    <rPh sb="1" eb="4">
      <t>コウモクスウ</t>
    </rPh>
    <rPh sb="5" eb="7">
      <t>キニュウ</t>
    </rPh>
    <phoneticPr fontId="19"/>
  </si>
  <si>
    <t>血液凝固検査</t>
    <rPh sb="0" eb="4">
      <t>ケツエキギョウコ</t>
    </rPh>
    <rPh sb="4" eb="6">
      <t>ケンサ</t>
    </rPh>
    <phoneticPr fontId="19"/>
  </si>
  <si>
    <t>血液学検査</t>
    <rPh sb="0" eb="5">
      <t>ケツエキガクケンサ</t>
    </rPh>
    <phoneticPr fontId="19"/>
  </si>
  <si>
    <t>血液生化学検査</t>
    <rPh sb="0" eb="7">
      <t>ケツエキセイカガクケンサ</t>
    </rPh>
    <phoneticPr fontId="19"/>
  </si>
  <si>
    <t>SpO2</t>
    <phoneticPr fontId="19"/>
  </si>
  <si>
    <t>飲酒・喫煙歴/状況</t>
    <rPh sb="0" eb="2">
      <t>インシュ</t>
    </rPh>
    <rPh sb="3" eb="5">
      <t>キツエン</t>
    </rPh>
    <rPh sb="5" eb="6">
      <t>レキ</t>
    </rPh>
    <rPh sb="7" eb="9">
      <t>ジョウキョウ</t>
    </rPh>
    <phoneticPr fontId="19"/>
  </si>
  <si>
    <t>他科医師による診察</t>
    <rPh sb="0" eb="2">
      <t>タカ</t>
    </rPh>
    <rPh sb="2" eb="4">
      <t>イシ</t>
    </rPh>
    <rPh sb="7" eb="9">
      <t>シンサツ</t>
    </rPh>
    <phoneticPr fontId="19"/>
  </si>
  <si>
    <t>身体所見・全身状態</t>
    <rPh sb="0" eb="4">
      <t>シンタイショケン</t>
    </rPh>
    <rPh sb="5" eb="9">
      <t>ゼンシンジョウタイ</t>
    </rPh>
    <phoneticPr fontId="19"/>
  </si>
  <si>
    <t>コメント</t>
    <phoneticPr fontId="19"/>
  </si>
  <si>
    <t>該当する項目</t>
    <rPh sb="0" eb="2">
      <t>ガイトウ</t>
    </rPh>
    <rPh sb="4" eb="6">
      <t>コウモク</t>
    </rPh>
    <phoneticPr fontId="19"/>
  </si>
  <si>
    <t>呼吸数</t>
    <rPh sb="0" eb="3">
      <t>コキュウスウ</t>
    </rPh>
    <phoneticPr fontId="19"/>
  </si>
  <si>
    <t>項目名（備考）</t>
    <rPh sb="0" eb="3">
      <t>コウモクメイ</t>
    </rPh>
    <rPh sb="4" eb="6">
      <t>ビコウ</t>
    </rPh>
    <phoneticPr fontId="19"/>
  </si>
  <si>
    <t>11～15項目</t>
    <rPh sb="5" eb="7">
      <t>コウモク</t>
    </rPh>
    <phoneticPr fontId="19"/>
  </si>
  <si>
    <t>〇/×入力</t>
    <rPh sb="3" eb="5">
      <t>ニュウリョク</t>
    </rPh>
    <phoneticPr fontId="19"/>
  </si>
  <si>
    <t>A</t>
    <phoneticPr fontId="19"/>
  </si>
  <si>
    <t>B</t>
    <phoneticPr fontId="19"/>
  </si>
  <si>
    <t>C</t>
    <phoneticPr fontId="19"/>
  </si>
  <si>
    <t>D</t>
    <phoneticPr fontId="19"/>
  </si>
  <si>
    <t>E</t>
    <phoneticPr fontId="19"/>
  </si>
  <si>
    <t>F</t>
    <phoneticPr fontId="19"/>
  </si>
  <si>
    <t>G</t>
    <phoneticPr fontId="19"/>
  </si>
  <si>
    <t>H</t>
    <phoneticPr fontId="19"/>
  </si>
  <si>
    <t>I</t>
    <phoneticPr fontId="19"/>
  </si>
  <si>
    <t>J</t>
    <phoneticPr fontId="19"/>
  </si>
  <si>
    <t>K</t>
    <phoneticPr fontId="19"/>
  </si>
  <si>
    <t>L</t>
    <phoneticPr fontId="19"/>
  </si>
  <si>
    <t>M</t>
    <phoneticPr fontId="19"/>
  </si>
  <si>
    <t>N</t>
    <phoneticPr fontId="19"/>
  </si>
  <si>
    <t>O</t>
    <phoneticPr fontId="19"/>
  </si>
  <si>
    <t>P</t>
    <phoneticPr fontId="19"/>
  </si>
  <si>
    <t>Q</t>
    <phoneticPr fontId="19"/>
  </si>
  <si>
    <t>R</t>
    <phoneticPr fontId="19"/>
  </si>
  <si>
    <t>S</t>
    <phoneticPr fontId="19"/>
  </si>
  <si>
    <t>T</t>
    <phoneticPr fontId="19"/>
  </si>
  <si>
    <t>U</t>
    <phoneticPr fontId="19"/>
  </si>
  <si>
    <t>V</t>
    <phoneticPr fontId="19"/>
  </si>
  <si>
    <t>W</t>
    <phoneticPr fontId="19"/>
  </si>
  <si>
    <t>※1つの質問紙で被験者自身評価と医療者評価の両方が必要な</t>
    <rPh sb="4" eb="7">
      <t>シツモンシ</t>
    </rPh>
    <rPh sb="8" eb="11">
      <t>ヒケンシャ</t>
    </rPh>
    <rPh sb="11" eb="13">
      <t>ジシン</t>
    </rPh>
    <rPh sb="13" eb="15">
      <t>ヒョウカ</t>
    </rPh>
    <rPh sb="16" eb="19">
      <t>イリョウシャ</t>
    </rPh>
    <rPh sb="19" eb="21">
      <t>ヒョウカ</t>
    </rPh>
    <rPh sb="22" eb="24">
      <t>リョウホウ</t>
    </rPh>
    <rPh sb="25" eb="27">
      <t>ヒツヨウ</t>
    </rPh>
    <phoneticPr fontId="19"/>
  </si>
  <si>
    <t>場合、両方の項目に記入し2項目として扱う</t>
    <rPh sb="0" eb="2">
      <t>バアイ</t>
    </rPh>
    <rPh sb="3" eb="5">
      <t>リョウホウ</t>
    </rPh>
    <rPh sb="6" eb="8">
      <t>コウモク</t>
    </rPh>
    <rPh sb="9" eb="11">
      <t>キニュウ</t>
    </rPh>
    <rPh sb="13" eb="15">
      <t>コウモク</t>
    </rPh>
    <rPh sb="18" eb="19">
      <t>アツカ</t>
    </rPh>
    <phoneticPr fontId="19"/>
  </si>
  <si>
    <t>血糖関連検査</t>
    <rPh sb="0" eb="6">
      <t>ケットウカンレンケンサ</t>
    </rPh>
    <phoneticPr fontId="19"/>
  </si>
  <si>
    <t>血中グルコース･HbA1c、または簡易測定器による血糖測定</t>
    <rPh sb="0" eb="2">
      <t>ケッチュウ</t>
    </rPh>
    <rPh sb="17" eb="19">
      <t>カンイ</t>
    </rPh>
    <rPh sb="19" eb="21">
      <t>ソクテイ</t>
    </rPh>
    <rPh sb="21" eb="22">
      <t>キ</t>
    </rPh>
    <rPh sb="25" eb="27">
      <t>ケットウ</t>
    </rPh>
    <rPh sb="27" eb="29">
      <t>ソクテイ</t>
    </rPh>
    <phoneticPr fontId="19"/>
  </si>
  <si>
    <t>血圧・脈拍数・体温</t>
    <phoneticPr fontId="19"/>
  </si>
  <si>
    <t>いずれかのみの場合も算定する</t>
    <rPh sb="7" eb="9">
      <t>バアイ</t>
    </rPh>
    <rPh sb="10" eb="12">
      <t>サンテイ</t>
    </rPh>
    <phoneticPr fontId="19"/>
  </si>
  <si>
    <t>小児または
小児～成人</t>
    <rPh sb="0" eb="2">
      <t>ショウニ</t>
    </rPh>
    <rPh sb="6" eb="8">
      <t>ショウニ</t>
    </rPh>
    <rPh sb="9" eb="11">
      <t>セイジン</t>
    </rPh>
    <phoneticPr fontId="19"/>
  </si>
  <si>
    <t>進行/生存等追跡調査の有無</t>
    <rPh sb="5" eb="6">
      <t>トウ</t>
    </rPh>
    <rPh sb="6" eb="8">
      <t>ツイセキ</t>
    </rPh>
    <rPh sb="8" eb="10">
      <t>チョウサ</t>
    </rPh>
    <rPh sb="11" eb="13">
      <t>ウム</t>
    </rPh>
    <phoneticPr fontId="19"/>
  </si>
  <si>
    <t>進行/生存等追跡調査の有無</t>
    <rPh sb="6" eb="10">
      <t>ツイセキチョウサ</t>
    </rPh>
    <rPh sb="11" eb="13">
      <t>ウム</t>
    </rPh>
    <phoneticPr fontId="19"/>
  </si>
  <si>
    <t>投与後の進行/生存等追跡調査がある場合は算定する。安全性フォローアップは算定しない。</t>
    <rPh sb="0" eb="2">
      <t>トウヨ</t>
    </rPh>
    <rPh sb="2" eb="3">
      <t>ゴ</t>
    </rPh>
    <rPh sb="4" eb="6">
      <t>シンコウ</t>
    </rPh>
    <rPh sb="7" eb="9">
      <t>セイゾン</t>
    </rPh>
    <rPh sb="9" eb="10">
      <t>トウ</t>
    </rPh>
    <rPh sb="10" eb="12">
      <t>ツイセキ</t>
    </rPh>
    <rPh sb="12" eb="14">
      <t>チョウサ</t>
    </rPh>
    <rPh sb="17" eb="19">
      <t>バアイ</t>
    </rPh>
    <rPh sb="20" eb="22">
      <t>サンテイ</t>
    </rPh>
    <rPh sb="25" eb="28">
      <t>アンゼンセイ</t>
    </rPh>
    <rPh sb="36" eb="38">
      <t>サンテイ</t>
    </rPh>
    <phoneticPr fontId="19"/>
  </si>
  <si>
    <t>1～3項目</t>
    <rPh sb="3" eb="5">
      <t>コウモク</t>
    </rPh>
    <phoneticPr fontId="19"/>
  </si>
  <si>
    <t>4～6項目</t>
    <rPh sb="3" eb="5">
      <t>コウモク</t>
    </rPh>
    <phoneticPr fontId="19"/>
  </si>
  <si>
    <t>7～9項目</t>
    <rPh sb="3" eb="5">
      <t>コウモク</t>
    </rPh>
    <phoneticPr fontId="19"/>
  </si>
  <si>
    <t>10項目以上</t>
    <rPh sb="2" eb="4">
      <t>コウモク</t>
    </rPh>
    <rPh sb="4" eb="6">
      <t>イジョウ</t>
    </rPh>
    <phoneticPr fontId="19"/>
  </si>
  <si>
    <t>臨床アウトカム評価</t>
    <phoneticPr fontId="19"/>
  </si>
  <si>
    <t>※青背景セルの入力をお願いします</t>
    <phoneticPr fontId="19"/>
  </si>
  <si>
    <t>PRO/ObsRO項目
(紙･電子を問わない)</t>
    <rPh sb="9" eb="11">
      <t>コウモク</t>
    </rPh>
    <phoneticPr fontId="19"/>
  </si>
  <si>
    <t>ClinRO項目</t>
    <rPh sb="6" eb="8">
      <t>コウモク</t>
    </rPh>
    <phoneticPr fontId="19"/>
  </si>
  <si>
    <t>便検査</t>
    <rPh sb="0" eb="3">
      <t>ベンケンサ</t>
    </rPh>
    <phoneticPr fontId="19"/>
  </si>
  <si>
    <t>コンビネーション機器の不具合</t>
    <rPh sb="8" eb="10">
      <t>キキ</t>
    </rPh>
    <rPh sb="11" eb="14">
      <t>フグアイ</t>
    </rPh>
    <phoneticPr fontId="19"/>
  </si>
  <si>
    <t>16項目以上</t>
    <rPh sb="2" eb="4">
      <t>コウモク</t>
    </rPh>
    <rPh sb="4" eb="6">
      <t>イジョウ</t>
    </rPh>
    <phoneticPr fontId="19"/>
  </si>
  <si>
    <t>5項目以内</t>
    <rPh sb="1" eb="3">
      <t>コウモク</t>
    </rPh>
    <rPh sb="3" eb="5">
      <t>イナイ</t>
    </rPh>
    <phoneticPr fontId="19"/>
  </si>
  <si>
    <t>6～10項目</t>
    <rPh sb="4" eb="6">
      <t>コウモク</t>
    </rPh>
    <phoneticPr fontId="19"/>
  </si>
  <si>
    <r>
      <t>※ObsRO</t>
    </r>
    <r>
      <rPr>
        <sz val="11"/>
        <color theme="1"/>
        <rFont val="游ゴシック"/>
        <family val="2"/>
        <charset val="128"/>
        <scheme val="minor"/>
      </rPr>
      <t xml:space="preserve"> : </t>
    </r>
    <r>
      <rPr>
        <sz val="11"/>
        <color theme="1"/>
        <rFont val="游ゴシック"/>
        <family val="2"/>
        <charset val="128"/>
        <scheme val="minor"/>
      </rPr>
      <t>Observer-Reported Outcome 介護者が評価するアウトカム</t>
    </r>
    <rPh sb="35" eb="38">
      <t>カイゴシャ</t>
    </rPh>
    <rPh sb="39" eb="41">
      <t>ヒョウカ</t>
    </rPh>
    <phoneticPr fontId="19"/>
  </si>
  <si>
    <r>
      <t>※Clin</t>
    </r>
    <r>
      <rPr>
        <sz val="11"/>
        <color theme="1"/>
        <rFont val="游ゴシック"/>
        <family val="2"/>
        <charset val="128"/>
        <scheme val="minor"/>
      </rPr>
      <t>RO : Clinician-Reported Outcome 医療者が評価するアウトカム</t>
    </r>
    <rPh sb="37" eb="40">
      <t>イリョウシャ</t>
    </rPh>
    <rPh sb="41" eb="43">
      <t>ヒョウカ</t>
    </rPh>
    <phoneticPr fontId="19"/>
  </si>
  <si>
    <t>検査名</t>
    <rPh sb="0" eb="3">
      <t>ケンサメイ</t>
    </rPh>
    <phoneticPr fontId="19"/>
  </si>
  <si>
    <t>備考(採取タイミングが特殊な場合、その旨を記載）</t>
    <rPh sb="0" eb="2">
      <t>ビコウ</t>
    </rPh>
    <rPh sb="3" eb="5">
      <t>サイシュ</t>
    </rPh>
    <rPh sb="11" eb="13">
      <t>トクシュ</t>
    </rPh>
    <rPh sb="14" eb="16">
      <t>バアイ</t>
    </rPh>
    <rPh sb="19" eb="20">
      <t>ムネ</t>
    </rPh>
    <rPh sb="21" eb="23">
      <t>キサイ</t>
    </rPh>
    <phoneticPr fontId="19"/>
  </si>
  <si>
    <t>回数</t>
    <rPh sb="0" eb="2">
      <t>カイスウ</t>
    </rPh>
    <phoneticPr fontId="19"/>
  </si>
  <si>
    <t>PK（薬物動態）</t>
    <rPh sb="3" eb="7">
      <t>ヤクブツドウタイ</t>
    </rPh>
    <phoneticPr fontId="19"/>
  </si>
  <si>
    <t>ADA（抗薬物抗体）</t>
    <rPh sb="4" eb="9">
      <t>コウヤクブツコウタイ</t>
    </rPh>
    <phoneticPr fontId="19"/>
  </si>
  <si>
    <t>ct-DNA</t>
    <phoneticPr fontId="19"/>
  </si>
  <si>
    <t>PK</t>
    <phoneticPr fontId="19"/>
  </si>
  <si>
    <t>例)　12</t>
    <rPh sb="0" eb="1">
      <t>レイ</t>
    </rPh>
    <phoneticPr fontId="19"/>
  </si>
  <si>
    <t>治験薬投与日は2回採取。v2,4,6,7,8で2回、v3,5で1回。</t>
    <rPh sb="0" eb="5">
      <t>チケンヤクトウヨ</t>
    </rPh>
    <rPh sb="5" eb="6">
      <t>ビ</t>
    </rPh>
    <rPh sb="8" eb="11">
      <t>カイサイシュ</t>
    </rPh>
    <rPh sb="24" eb="25">
      <t>カイ</t>
    </rPh>
    <rPh sb="32" eb="33">
      <t>カイ</t>
    </rPh>
    <phoneticPr fontId="19"/>
  </si>
  <si>
    <t>実施計画表上、4週間で最大何回のVisit（スクリーニングVisitを除く）があるかをカウントして算定する。</t>
    <phoneticPr fontId="19"/>
  </si>
  <si>
    <t>2～4</t>
    <phoneticPr fontId="19"/>
  </si>
  <si>
    <t>当院では行わない任意検査･サブグループ検査等（あれば記載）</t>
    <rPh sb="0" eb="2">
      <t>トウイン</t>
    </rPh>
    <rPh sb="4" eb="5">
      <t>オコナ</t>
    </rPh>
    <rPh sb="8" eb="12">
      <t>ニンイケンサ</t>
    </rPh>
    <rPh sb="19" eb="21">
      <t>ケンサ</t>
    </rPh>
    <rPh sb="21" eb="22">
      <t>ナド</t>
    </rPh>
    <rPh sb="26" eb="28">
      <t>キサイ</t>
    </rPh>
    <phoneticPr fontId="19"/>
  </si>
  <si>
    <t>血液免疫学検査</t>
    <rPh sb="0" eb="2">
      <t>ケツエキ</t>
    </rPh>
    <rPh sb="2" eb="5">
      <t>メンエキガク</t>
    </rPh>
    <rPh sb="5" eb="7">
      <t>ケンサ</t>
    </rPh>
    <phoneticPr fontId="19"/>
  </si>
  <si>
    <t>感染症検査</t>
    <rPh sb="0" eb="5">
      <t>カンセンショウケンサ</t>
    </rPh>
    <phoneticPr fontId="19"/>
  </si>
  <si>
    <t>服薬状況</t>
    <rPh sb="0" eb="2">
      <t>フクヤク</t>
    </rPh>
    <rPh sb="2" eb="4">
      <t>ジョウキョウ</t>
    </rPh>
    <phoneticPr fontId="19"/>
  </si>
  <si>
    <t>服薬日誌を含む</t>
    <rPh sb="0" eb="4">
      <t>フクヤクニッシ</t>
    </rPh>
    <rPh sb="5" eb="6">
      <t>フク</t>
    </rPh>
    <phoneticPr fontId="19"/>
  </si>
  <si>
    <t>臨床検査等</t>
    <rPh sb="4" eb="5">
      <t>ナド</t>
    </rPh>
    <phoneticPr fontId="19"/>
  </si>
  <si>
    <t>妊娠検査</t>
    <rPh sb="0" eb="4">
      <t>ニンシンケンサ</t>
    </rPh>
    <phoneticPr fontId="19"/>
  </si>
  <si>
    <t>採血、尿検査を問わない</t>
    <rPh sb="0" eb="2">
      <t>サイケツ</t>
    </rPh>
    <rPh sb="3" eb="6">
      <t>ニョウケンサ</t>
    </rPh>
    <rPh sb="7" eb="8">
      <t>ト</t>
    </rPh>
    <phoneticPr fontId="19"/>
  </si>
  <si>
    <t>検体採取回数</t>
    <rPh sb="0" eb="4">
      <t>ケンタイサイシュ</t>
    </rPh>
    <rPh sb="4" eb="6">
      <t>カイスウ</t>
    </rPh>
    <phoneticPr fontId="19"/>
  </si>
  <si>
    <t>動脈注、その他特殊な経路</t>
    <rPh sb="0" eb="2">
      <t>ドウミャク</t>
    </rPh>
    <phoneticPr fontId="19"/>
  </si>
  <si>
    <t>※ポイントではなく、回数がポイント表に入力される</t>
    <rPh sb="10" eb="12">
      <t>カイスウ</t>
    </rPh>
    <rPh sb="17" eb="18">
      <t>ヒョウ</t>
    </rPh>
    <rPh sb="19" eb="21">
      <t>ニュウリョク</t>
    </rPh>
    <phoneticPr fontId="19"/>
  </si>
  <si>
    <t>免疫グロブリン検査など</t>
    <rPh sb="0" eb="2">
      <t>メンエキ</t>
    </rPh>
    <rPh sb="7" eb="9">
      <t>ケンサ</t>
    </rPh>
    <phoneticPr fontId="19"/>
  </si>
  <si>
    <t>例)　7</t>
    <rPh sb="0" eb="1">
      <t>レイ</t>
    </rPh>
    <phoneticPr fontId="19"/>
  </si>
  <si>
    <r>
      <t>投与前　v</t>
    </r>
    <r>
      <rPr>
        <sz val="11"/>
        <color theme="1"/>
        <rFont val="游ゴシック"/>
        <family val="2"/>
        <charset val="128"/>
        <scheme val="minor"/>
      </rPr>
      <t>2.3.4.5.6.7.8</t>
    </r>
    <rPh sb="0" eb="3">
      <t>トウヨマエ</t>
    </rPh>
    <phoneticPr fontId="19"/>
  </si>
  <si>
    <t>口頭調査のみ</t>
    <rPh sb="0" eb="2">
      <t>コウトウ</t>
    </rPh>
    <rPh sb="2" eb="4">
      <t>チョウサ</t>
    </rPh>
    <phoneticPr fontId="19"/>
  </si>
  <si>
    <t>来院調査、診察</t>
    <rPh sb="0" eb="2">
      <t>ライイン</t>
    </rPh>
    <rPh sb="2" eb="4">
      <t>チョウサ</t>
    </rPh>
    <rPh sb="5" eb="7">
      <t>シンサツ</t>
    </rPh>
    <phoneticPr fontId="19"/>
  </si>
  <si>
    <t>疾患評価（画像評価）</t>
    <rPh sb="0" eb="4">
      <t>シッカンヒョウカ</t>
    </rPh>
    <rPh sb="5" eb="7">
      <t>ガゾウ</t>
    </rPh>
    <rPh sb="7" eb="9">
      <t>ヒョウカ</t>
    </rPh>
    <phoneticPr fontId="19"/>
  </si>
  <si>
    <t>身長・体重測定</t>
    <rPh sb="0" eb="2">
      <t>シンチョウ</t>
    </rPh>
    <rPh sb="3" eb="5">
      <t>タイジュウ</t>
    </rPh>
    <rPh sb="5" eb="7">
      <t>ソクテイ</t>
    </rPh>
    <phoneticPr fontId="19"/>
  </si>
  <si>
    <t>内分泌検査</t>
    <rPh sb="0" eb="3">
      <t>ナイブンピツ</t>
    </rPh>
    <rPh sb="3" eb="5">
      <t>ケンサ</t>
    </rPh>
    <phoneticPr fontId="19"/>
  </si>
  <si>
    <t>FT3、FT4、TSH検査などを算定</t>
    <rPh sb="11" eb="13">
      <t>ケンサ</t>
    </rPh>
    <rPh sb="16" eb="18">
      <t>サンテイ</t>
    </rPh>
    <phoneticPr fontId="19"/>
  </si>
  <si>
    <t>ADA</t>
    <phoneticPr fontId="19"/>
  </si>
  <si>
    <t>探索的バイオマーカー</t>
    <rPh sb="0" eb="3">
      <t>タンサクテキ</t>
    </rPh>
    <phoneticPr fontId="19"/>
  </si>
  <si>
    <t>採血による疾患・腫瘍マーカー</t>
    <rPh sb="0" eb="2">
      <t>サイケツ</t>
    </rPh>
    <rPh sb="5" eb="7">
      <t>シッカン</t>
    </rPh>
    <rPh sb="8" eb="10">
      <t>シュヨウ</t>
    </rPh>
    <phoneticPr fontId="19"/>
  </si>
  <si>
    <t>尿バイオマーカー検査</t>
    <rPh sb="0" eb="1">
      <t>ニョウ</t>
    </rPh>
    <rPh sb="8" eb="10">
      <t>ケンサ</t>
    </rPh>
    <phoneticPr fontId="19"/>
  </si>
  <si>
    <t>尿一般検査（スポット尿）</t>
    <rPh sb="0" eb="1">
      <t>ニョウ</t>
    </rPh>
    <rPh sb="1" eb="3">
      <t>イッパン</t>
    </rPh>
    <rPh sb="3" eb="5">
      <t>ケンサ</t>
    </rPh>
    <rPh sb="10" eb="11">
      <t>ニョウ</t>
    </rPh>
    <phoneticPr fontId="19"/>
  </si>
  <si>
    <t>畜尿検査</t>
    <rPh sb="0" eb="4">
      <t>チクニョウケンサ</t>
    </rPh>
    <phoneticPr fontId="19"/>
  </si>
  <si>
    <t>便バイオマーカー検査</t>
    <rPh sb="0" eb="1">
      <t>ベン</t>
    </rPh>
    <rPh sb="8" eb="10">
      <t>ケンサ</t>
    </rPh>
    <phoneticPr fontId="19"/>
  </si>
  <si>
    <t>血管造影検査</t>
    <rPh sb="0" eb="6">
      <t>ケッカンゾウエイケンサ</t>
    </rPh>
    <phoneticPr fontId="27"/>
  </si>
  <si>
    <t>（　　　）内視鏡検査</t>
    <rPh sb="5" eb="8">
      <t>ナイシキョウ</t>
    </rPh>
    <rPh sb="8" eb="10">
      <t>ケンサ</t>
    </rPh>
    <phoneticPr fontId="27"/>
  </si>
  <si>
    <t>Grade4（負荷や侵襲がとくに大きく、前処置が必要もしくは長時間にわたる検査）</t>
    <phoneticPr fontId="27"/>
  </si>
  <si>
    <t>PET検査</t>
    <rPh sb="3" eb="5">
      <t>ケンサ</t>
    </rPh>
    <phoneticPr fontId="27"/>
  </si>
  <si>
    <t>MRI検査</t>
    <rPh sb="3" eb="5">
      <t>ケンサ</t>
    </rPh>
    <phoneticPr fontId="27"/>
  </si>
  <si>
    <t>Grade3（主に前日からの予約が必要となり、負荷が大きいもしくは時間がかかる検査）</t>
    <rPh sb="7" eb="8">
      <t>オモ</t>
    </rPh>
    <rPh sb="9" eb="11">
      <t>ゼンジツ</t>
    </rPh>
    <rPh sb="14" eb="16">
      <t>ヨヤク</t>
    </rPh>
    <rPh sb="17" eb="19">
      <t>ヒツヨウ</t>
    </rPh>
    <rPh sb="23" eb="25">
      <t>フカ</t>
    </rPh>
    <rPh sb="26" eb="27">
      <t>オオ</t>
    </rPh>
    <rPh sb="33" eb="35">
      <t>ジカン</t>
    </rPh>
    <rPh sb="39" eb="41">
      <t>ケンサ</t>
    </rPh>
    <phoneticPr fontId="27"/>
  </si>
  <si>
    <t>一般呼吸機能検査</t>
    <rPh sb="0" eb="8">
      <t>イッパンコキュウキノウケンサ</t>
    </rPh>
    <phoneticPr fontId="27"/>
  </si>
  <si>
    <t>超音波（エコー）検査</t>
    <rPh sb="0" eb="3">
      <t>チョウオンパ</t>
    </rPh>
    <rPh sb="8" eb="10">
      <t>ケンサ</t>
    </rPh>
    <phoneticPr fontId="27"/>
  </si>
  <si>
    <t>Grade2（主に負荷の小さい検査のうち、予約が必要となる検査）</t>
    <rPh sb="7" eb="8">
      <t>オモ</t>
    </rPh>
    <rPh sb="9" eb="11">
      <t>フカ</t>
    </rPh>
    <rPh sb="12" eb="13">
      <t>チイ</t>
    </rPh>
    <rPh sb="15" eb="17">
      <t>ケンサ</t>
    </rPh>
    <rPh sb="21" eb="23">
      <t>ヨヤク</t>
    </rPh>
    <rPh sb="24" eb="26">
      <t>ヒツヨウ</t>
    </rPh>
    <rPh sb="29" eb="31">
      <t>ケンサ</t>
    </rPh>
    <phoneticPr fontId="19"/>
  </si>
  <si>
    <t>単純X線検査</t>
    <rPh sb="0" eb="2">
      <t>タンジュン</t>
    </rPh>
    <rPh sb="3" eb="4">
      <t>セン</t>
    </rPh>
    <rPh sb="4" eb="6">
      <t>ケンサ</t>
    </rPh>
    <phoneticPr fontId="19"/>
  </si>
  <si>
    <t>心電図（ECG）</t>
    <rPh sb="0" eb="3">
      <t>シンデンズ</t>
    </rPh>
    <phoneticPr fontId="19"/>
  </si>
  <si>
    <t>Grade1（主に検査時間が短く、負荷の小さい検査）</t>
    <rPh sb="7" eb="8">
      <t>オモ</t>
    </rPh>
    <rPh sb="9" eb="13">
      <t>ケンサジカン</t>
    </rPh>
    <rPh sb="14" eb="15">
      <t>ミジカ</t>
    </rPh>
    <rPh sb="17" eb="19">
      <t>フカ</t>
    </rPh>
    <rPh sb="20" eb="21">
      <t>チイ</t>
    </rPh>
    <rPh sb="23" eb="25">
      <t>ケンサ</t>
    </rPh>
    <phoneticPr fontId="19"/>
  </si>
  <si>
    <t>N_投与期間</t>
    <rPh sb="2" eb="6">
      <t>トウヨキカン</t>
    </rPh>
    <phoneticPr fontId="19"/>
  </si>
  <si>
    <t>O_薬物動態測定等の特殊検査の回数</t>
    <phoneticPr fontId="19"/>
  </si>
  <si>
    <t>P_臨床検査等</t>
    <rPh sb="6" eb="7">
      <t>ナド</t>
    </rPh>
    <phoneticPr fontId="19"/>
  </si>
  <si>
    <t>Q_臨床アウトカム評価</t>
    <rPh sb="2" eb="4">
      <t>リンショウ</t>
    </rPh>
    <rPh sb="9" eb="11">
      <t>ヒョウカ</t>
    </rPh>
    <phoneticPr fontId="19"/>
  </si>
  <si>
    <t>X</t>
    <phoneticPr fontId="19"/>
  </si>
  <si>
    <t>生体検査</t>
    <rPh sb="0" eb="4">
      <t>セイタイケンサ</t>
    </rPh>
    <phoneticPr fontId="19"/>
  </si>
  <si>
    <t>生検、診断穿刺</t>
    <rPh sb="0" eb="2">
      <t>セイケン</t>
    </rPh>
    <rPh sb="3" eb="7">
      <t>シンダンセンシ</t>
    </rPh>
    <phoneticPr fontId="19"/>
  </si>
  <si>
    <t>ホルター心電図</t>
    <rPh sb="4" eb="7">
      <t>シンデンズ</t>
    </rPh>
    <phoneticPr fontId="19"/>
  </si>
  <si>
    <t>視力/聴力検査</t>
    <rPh sb="0" eb="2">
      <t>シリョク</t>
    </rPh>
    <rPh sb="3" eb="7">
      <t>チョウリョクケンサ</t>
    </rPh>
    <phoneticPr fontId="27"/>
  </si>
  <si>
    <t>画像診断</t>
    <rPh sb="0" eb="4">
      <t>ガゾウシンダン</t>
    </rPh>
    <phoneticPr fontId="19"/>
  </si>
  <si>
    <t>画像診断</t>
    <rPh sb="0" eb="2">
      <t>ガゾウ</t>
    </rPh>
    <rPh sb="2" eb="4">
      <t>シンダン</t>
    </rPh>
    <phoneticPr fontId="19"/>
  </si>
  <si>
    <r>
      <t xml:space="preserve">例)症状日誌, </t>
    </r>
    <r>
      <rPr>
        <sz val="11"/>
        <color theme="1"/>
        <rFont val="游ゴシック"/>
        <family val="2"/>
        <charset val="128"/>
        <scheme val="minor"/>
      </rPr>
      <t>EQ-5E-5L,</t>
    </r>
    <r>
      <rPr>
        <sz val="11"/>
        <color theme="1"/>
        <rFont val="游ゴシック"/>
        <family val="2"/>
        <charset val="128"/>
        <scheme val="minor"/>
      </rPr>
      <t xml:space="preserve"> PRO-CTCAE, ･･･</t>
    </r>
    <rPh sb="0" eb="1">
      <t>レイ</t>
    </rPh>
    <rPh sb="2" eb="6">
      <t>ショウジョウニッシ</t>
    </rPh>
    <phoneticPr fontId="19"/>
  </si>
  <si>
    <t>例)ECOG PS, C-SSRS, ･･･</t>
    <rPh sb="0" eb="1">
      <t>レイ</t>
    </rPh>
    <phoneticPr fontId="19"/>
  </si>
  <si>
    <t>DLCO呼吸検査</t>
    <phoneticPr fontId="27"/>
  </si>
  <si>
    <t>歩行検査(6分間歩行など)</t>
    <rPh sb="0" eb="4">
      <t>ホコウケンサ</t>
    </rPh>
    <rPh sb="6" eb="10">
      <t>フンカンホコウ</t>
    </rPh>
    <phoneticPr fontId="27"/>
  </si>
  <si>
    <t>腸管MRE</t>
    <rPh sb="0" eb="2">
      <t>チョウカン</t>
    </rPh>
    <phoneticPr fontId="27"/>
  </si>
  <si>
    <t>（）内に検査部位を記載　例)（ 大腸 ）内視鏡検査</t>
    <rPh sb="2" eb="3">
      <t>ナイ</t>
    </rPh>
    <rPh sb="4" eb="8">
      <t>ケンサブイ</t>
    </rPh>
    <rPh sb="9" eb="11">
      <t>キサイ</t>
    </rPh>
    <rPh sb="12" eb="13">
      <t>レイ</t>
    </rPh>
    <rPh sb="16" eb="18">
      <t>ダイチョウ</t>
    </rPh>
    <rPh sb="20" eb="25">
      <t>ナイシキョウケンサ</t>
    </rPh>
    <phoneticPr fontId="19"/>
  </si>
  <si>
    <t>（　　　）シンチグラフィ</t>
    <phoneticPr fontId="27"/>
  </si>
  <si>
    <t>（）内に検査部位を記載　例)（ 骨 ）シンチグラフィ</t>
    <rPh sb="16" eb="17">
      <t>ホネ</t>
    </rPh>
    <phoneticPr fontId="19"/>
  </si>
  <si>
    <t>超音波、
一般呼吸機能、等</t>
    <rPh sb="0" eb="3">
      <t>チョウオンパ</t>
    </rPh>
    <rPh sb="5" eb="7">
      <t>イッパン</t>
    </rPh>
    <rPh sb="7" eb="9">
      <t>コキュウ</t>
    </rPh>
    <rPh sb="9" eb="11">
      <t>キノウ</t>
    </rPh>
    <rPh sb="12" eb="13">
      <t>トウ</t>
    </rPh>
    <phoneticPr fontId="19"/>
  </si>
  <si>
    <t>心電図、等</t>
    <rPh sb="0" eb="3">
      <t>シンデンズ</t>
    </rPh>
    <rPh sb="4" eb="5">
      <t>トウ</t>
    </rPh>
    <phoneticPr fontId="19"/>
  </si>
  <si>
    <t>歩行検査、DLCO検査、等</t>
    <rPh sb="0" eb="4">
      <t>ホコウケンサ</t>
    </rPh>
    <rPh sb="9" eb="11">
      <t>ケンサ</t>
    </rPh>
    <rPh sb="12" eb="13">
      <t>トウ</t>
    </rPh>
    <phoneticPr fontId="19"/>
  </si>
  <si>
    <t>内視鏡、
血管造影検査、等</t>
    <rPh sb="0" eb="3">
      <t>ナイシキョウ</t>
    </rPh>
    <rPh sb="5" eb="7">
      <t>ケッカン</t>
    </rPh>
    <rPh sb="7" eb="9">
      <t>ゾウエイ</t>
    </rPh>
    <rPh sb="9" eb="11">
      <t>ケンサ</t>
    </rPh>
    <rPh sb="12" eb="13">
      <t>トウ</t>
    </rPh>
    <phoneticPr fontId="19"/>
  </si>
  <si>
    <t>単純X線検査、等</t>
    <rPh sb="0" eb="2">
      <t>タンジュン</t>
    </rPh>
    <rPh sb="3" eb="4">
      <t>セン</t>
    </rPh>
    <rPh sb="4" eb="6">
      <t>ケンサ</t>
    </rPh>
    <rPh sb="7" eb="8">
      <t>トウ</t>
    </rPh>
    <phoneticPr fontId="19"/>
  </si>
  <si>
    <t>PET検査、腸管MRE、等</t>
    <rPh sb="3" eb="5">
      <t>ケンサ</t>
    </rPh>
    <rPh sb="6" eb="7">
      <t>チョウ</t>
    </rPh>
    <rPh sb="7" eb="8">
      <t>カン</t>
    </rPh>
    <rPh sb="12" eb="13">
      <t>トウ</t>
    </rPh>
    <phoneticPr fontId="19"/>
  </si>
  <si>
    <t>急性期疾患/
難病/希少疾病</t>
    <rPh sb="0" eb="3">
      <t>キュウセイキ</t>
    </rPh>
    <rPh sb="3" eb="5">
      <t>シッカン</t>
    </rPh>
    <rPh sb="7" eb="9">
      <t>ナンビョウ</t>
    </rPh>
    <rPh sb="10" eb="12">
      <t>キショウ</t>
    </rPh>
    <rPh sb="12" eb="14">
      <t>シッペイ</t>
    </rPh>
    <phoneticPr fontId="19"/>
  </si>
  <si>
    <t>R_生体検査</t>
    <rPh sb="2" eb="6">
      <t>セイタイケンサ</t>
    </rPh>
    <phoneticPr fontId="19"/>
  </si>
  <si>
    <t>上記に記載のない検査等（あれば記載）</t>
    <rPh sb="0" eb="2">
      <t>ジョウキ</t>
    </rPh>
    <rPh sb="3" eb="5">
      <t>キサイ</t>
    </rPh>
    <rPh sb="8" eb="10">
      <t>ケンサ</t>
    </rPh>
    <rPh sb="10" eb="11">
      <t>ナド</t>
    </rPh>
    <rPh sb="15" eb="17">
      <t>キサイ</t>
    </rPh>
    <phoneticPr fontId="19"/>
  </si>
  <si>
    <t>S_画像診断</t>
    <phoneticPr fontId="19"/>
  </si>
  <si>
    <t>－</t>
    <phoneticPr fontId="19"/>
  </si>
  <si>
    <t>MRI、CT、
シンチグラフィ、等</t>
    <rPh sb="16" eb="17">
      <t>トウ</t>
    </rPh>
    <phoneticPr fontId="19"/>
  </si>
  <si>
    <t>観察頻度（受診回数）</t>
    <rPh sb="0" eb="2">
      <t>カンサツ</t>
    </rPh>
    <rPh sb="2" eb="4">
      <t>ヒンド</t>
    </rPh>
    <rPh sb="5" eb="7">
      <t>ジュシン</t>
    </rPh>
    <rPh sb="7" eb="9">
      <t>カイスウ</t>
    </rPh>
    <phoneticPr fontId="19"/>
  </si>
  <si>
    <t>結核検査</t>
    <rPh sb="0" eb="2">
      <t>ケッカク</t>
    </rPh>
    <rPh sb="2" eb="4">
      <t>ケンサ</t>
    </rPh>
    <phoneticPr fontId="19"/>
  </si>
  <si>
    <t>CoVID-19関連検査</t>
    <rPh sb="8" eb="10">
      <t>カンレン</t>
    </rPh>
    <phoneticPr fontId="19"/>
  </si>
  <si>
    <t>トレッドミル検査</t>
    <rPh sb="6" eb="8">
      <t>ケンサ</t>
    </rPh>
    <phoneticPr fontId="19"/>
  </si>
  <si>
    <t>CT検査</t>
    <rPh sb="2" eb="4">
      <t>ケンサ</t>
    </rPh>
    <phoneticPr fontId="27"/>
  </si>
  <si>
    <t>HBV･HCV検査、HIV検査など</t>
    <rPh sb="7" eb="9">
      <t>ケンサ</t>
    </rPh>
    <rPh sb="13" eb="15">
      <t>ケンサ</t>
    </rPh>
    <phoneticPr fontId="19"/>
  </si>
  <si>
    <t>プロトコルに規定されたものに限る（病院規定で行う検査は算定しない）</t>
    <rPh sb="6" eb="8">
      <t>キテイ</t>
    </rPh>
    <rPh sb="14" eb="15">
      <t>カギ</t>
    </rPh>
    <rPh sb="17" eb="21">
      <t>ビョウインキテイ</t>
    </rPh>
    <rPh sb="22" eb="23">
      <t>オコナ</t>
    </rPh>
    <rPh sb="24" eb="26">
      <t>ケンサ</t>
    </rPh>
    <rPh sb="27" eb="29">
      <t>サンテイ</t>
    </rPh>
    <phoneticPr fontId="19"/>
  </si>
  <si>
    <t>【O】に該当する探索的検査、保険未収載検査は当項目で算定しない</t>
  </si>
  <si>
    <t>【O】に該当する探索的検査、保険未収載検査は当項目で算定しない</t>
    <rPh sb="4" eb="6">
      <t>ガイトウ</t>
    </rPh>
    <rPh sb="8" eb="10">
      <t>タンサク</t>
    </rPh>
    <rPh sb="10" eb="11">
      <t>テキ</t>
    </rPh>
    <rPh sb="11" eb="13">
      <t>ケンサ</t>
    </rPh>
    <rPh sb="14" eb="19">
      <t>ホケンミシュウサイ</t>
    </rPh>
    <rPh sb="19" eb="21">
      <t>ケンサ</t>
    </rPh>
    <rPh sb="22" eb="23">
      <t>トウ</t>
    </rPh>
    <rPh sb="23" eb="25">
      <t>コウモク</t>
    </rPh>
    <rPh sb="26" eb="28">
      <t>サンテイ</t>
    </rPh>
    <phoneticPr fontId="19"/>
  </si>
  <si>
    <t>T-spotのみ　それ以外の結核検査は【X】（その他）で算定する</t>
    <rPh sb="11" eb="13">
      <t>イガイ</t>
    </rPh>
    <rPh sb="14" eb="18">
      <t>ケッカクケンサ</t>
    </rPh>
    <rPh sb="25" eb="26">
      <t>タ</t>
    </rPh>
    <rPh sb="28" eb="30">
      <t>サンテイ</t>
    </rPh>
    <phoneticPr fontId="19"/>
  </si>
  <si>
    <t>追加検査の同意説明</t>
    <rPh sb="0" eb="2">
      <t>ツイカ</t>
    </rPh>
    <rPh sb="2" eb="4">
      <t>ケンサ</t>
    </rPh>
    <rPh sb="5" eb="9">
      <t>ドウイセツメイ</t>
    </rPh>
    <phoneticPr fontId="19"/>
  </si>
  <si>
    <t>追加検査の同意説明</t>
    <phoneticPr fontId="19"/>
  </si>
  <si>
    <t>原則として以下についてはポイント算定の対象外とする。
・当院では行わない任意検査･サブグループ検査等
・必要時・悪化時にのみ検査を行うことが規定されている検査
・早期中止時・規定外で行う検査
ただし、試験デザイン上高い確率で行うことが予想される任意検査については、行うものとして算定する。
例）「PDまで投与を継続するがん化学療法試験」における、PD時の追加検査は高い確率で行うものと判断できるため、算定する。</t>
    <rPh sb="5" eb="7">
      <t>イカ</t>
    </rPh>
    <rPh sb="70" eb="72">
      <t>キテイ</t>
    </rPh>
    <rPh sb="177" eb="179">
      <t>ツイカ</t>
    </rPh>
    <rPh sb="192" eb="194">
      <t>ハンダン</t>
    </rPh>
    <phoneticPr fontId="19"/>
  </si>
  <si>
    <t>試験依頼者側にて疾患の重篤度を判断し提案する。試験依頼者にてすべての依頼先に共通のものを定めている場合は、その重篤度を提案する。なお、重篤度は実施計画書で規定する対象疾患の重篤度を意味し、個々の症例の相対的な重篤度を意味するものではない。</t>
    <rPh sb="5" eb="6">
      <t>ガワ</t>
    </rPh>
    <rPh sb="8" eb="10">
      <t>シッカン</t>
    </rPh>
    <rPh sb="11" eb="14">
      <t>ジュウトクド</t>
    </rPh>
    <rPh sb="15" eb="17">
      <t>ハンダン</t>
    </rPh>
    <rPh sb="18" eb="20">
      <t>テイアン</t>
    </rPh>
    <rPh sb="34" eb="37">
      <t>イライサキ</t>
    </rPh>
    <rPh sb="38" eb="40">
      <t>キョウツウ</t>
    </rPh>
    <rPh sb="44" eb="45">
      <t>サダ</t>
    </rPh>
    <rPh sb="49" eb="51">
      <t>バアイ</t>
    </rPh>
    <rPh sb="55" eb="58">
      <t>ジュウトクド</t>
    </rPh>
    <rPh sb="59" eb="61">
      <t>テイアン</t>
    </rPh>
    <rPh sb="67" eb="70">
      <t>ジュウトクド</t>
    </rPh>
    <rPh sb="71" eb="76">
      <t>ジッシケイカクショ</t>
    </rPh>
    <rPh sb="77" eb="79">
      <t>キテイ</t>
    </rPh>
    <rPh sb="81" eb="85">
      <t>タイショウシッカン</t>
    </rPh>
    <rPh sb="86" eb="89">
      <t>ジュウトクド</t>
    </rPh>
    <rPh sb="90" eb="92">
      <t>イミ</t>
    </rPh>
    <rPh sb="94" eb="96">
      <t>ココ</t>
    </rPh>
    <rPh sb="97" eb="99">
      <t>ショウレイ</t>
    </rPh>
    <rPh sb="100" eb="103">
      <t>ソウタイテキ</t>
    </rPh>
    <rPh sb="104" eb="107">
      <t>ジュウトクド</t>
    </rPh>
    <rPh sb="108" eb="110">
      <t>イミ</t>
    </rPh>
    <phoneticPr fontId="19"/>
  </si>
  <si>
    <t>該当する種類がある場合に算定する。
・「アルツハイマー等特殊な疾患」とは、例えば認知機能・運動機能の障害を伴い、何かしらの支援・介助が必要となる疾患、あるいは患者を対象とした試験を示す。
・「肝・腎障害を合併する疾患」とは、例えば肝機能低下または腎機能低下のある患者を対象とした試験、腎障害を伴う高血圧症のある患者を対象とした試験などを示す。
・急性期疾患とは、実施計画書に記載された急性期疾患に加え、救急部や手術室、集中治療部などで行われることが想定される試験を含む。
・難病とは、難病法に定められた指定難病を示す。
・希少疾病とは、薬生薬審発0831第7号に定められる定義に準ずる疾病を示す。</t>
    <rPh sb="0" eb="2">
      <t>ガイトウ</t>
    </rPh>
    <rPh sb="4" eb="6">
      <t>シュルイ</t>
    </rPh>
    <rPh sb="9" eb="11">
      <t>バアイ</t>
    </rPh>
    <rPh sb="12" eb="14">
      <t>サンテイ</t>
    </rPh>
    <rPh sb="37" eb="38">
      <t>タト</t>
    </rPh>
    <rPh sb="40" eb="44">
      <t>ニンチキノウ</t>
    </rPh>
    <rPh sb="45" eb="47">
      <t>ウンドウ</t>
    </rPh>
    <rPh sb="47" eb="49">
      <t>キノウ</t>
    </rPh>
    <rPh sb="50" eb="52">
      <t>ショウガイ</t>
    </rPh>
    <rPh sb="53" eb="54">
      <t>トモナ</t>
    </rPh>
    <rPh sb="56" eb="57">
      <t>ナニ</t>
    </rPh>
    <rPh sb="61" eb="63">
      <t>シエン</t>
    </rPh>
    <rPh sb="64" eb="66">
      <t>カイジョ</t>
    </rPh>
    <rPh sb="67" eb="69">
      <t>ヒツヨウ</t>
    </rPh>
    <rPh sb="72" eb="74">
      <t>シッカン</t>
    </rPh>
    <rPh sb="79" eb="81">
      <t>カンジャ</t>
    </rPh>
    <rPh sb="82" eb="84">
      <t>タイショウ</t>
    </rPh>
    <rPh sb="90" eb="91">
      <t>シメ</t>
    </rPh>
    <rPh sb="112" eb="113">
      <t>タト</t>
    </rPh>
    <rPh sb="115" eb="118">
      <t>カンキノウ</t>
    </rPh>
    <rPh sb="118" eb="120">
      <t>テイカ</t>
    </rPh>
    <rPh sb="123" eb="126">
      <t>ジンキノウ</t>
    </rPh>
    <rPh sb="126" eb="128">
      <t>テイカ</t>
    </rPh>
    <rPh sb="131" eb="133">
      <t>カンジャ</t>
    </rPh>
    <rPh sb="134" eb="136">
      <t>タイショウ</t>
    </rPh>
    <rPh sb="142" eb="145">
      <t>ジンショウガイ</t>
    </rPh>
    <rPh sb="146" eb="147">
      <t>トモナ</t>
    </rPh>
    <rPh sb="148" eb="152">
      <t>コウケツアツショウ</t>
    </rPh>
    <rPh sb="155" eb="157">
      <t>カンジャ</t>
    </rPh>
    <rPh sb="158" eb="160">
      <t>タイショウ</t>
    </rPh>
    <rPh sb="168" eb="169">
      <t>シメ</t>
    </rPh>
    <rPh sb="176" eb="178">
      <t>シッカン</t>
    </rPh>
    <rPh sb="195" eb="197">
      <t>シッカン</t>
    </rPh>
    <rPh sb="224" eb="226">
      <t>ソウテイ</t>
    </rPh>
    <rPh sb="237" eb="239">
      <t>ナンビョウ</t>
    </rPh>
    <rPh sb="261" eb="263">
      <t>キショウ</t>
    </rPh>
    <rPh sb="263" eb="265">
      <t>シッペイ</t>
    </rPh>
    <rPh sb="292" eb="294">
      <t>シッペイ</t>
    </rPh>
    <rPh sb="295" eb="296">
      <t>シメ</t>
    </rPh>
    <phoneticPr fontId="19"/>
  </si>
  <si>
    <t>実施計画書に入院による試験の実施が規定されている、または試験責任医師が入院が必要と判断した場合、入院と算定する。</t>
    <rPh sb="17" eb="19">
      <t>キテイ</t>
    </rPh>
    <rPh sb="30" eb="34">
      <t>セキニンイシ</t>
    </rPh>
    <rPh sb="35" eb="37">
      <t>ニュウイン</t>
    </rPh>
    <rPh sb="38" eb="40">
      <t>ヒツヨウ</t>
    </rPh>
    <rPh sb="41" eb="43">
      <t>ハンダン</t>
    </rPh>
    <rPh sb="51" eb="53">
      <t>サンテイ</t>
    </rPh>
    <phoneticPr fontId="19"/>
  </si>
  <si>
    <t>国際共同試験</t>
    <rPh sb="0" eb="2">
      <t>コクサイ</t>
    </rPh>
    <rPh sb="2" eb="4">
      <t>キョウドウ</t>
    </rPh>
    <phoneticPr fontId="19"/>
  </si>
  <si>
    <t>国際共同試験の場合算定する。</t>
    <rPh sb="0" eb="2">
      <t>コクサイ</t>
    </rPh>
    <rPh sb="2" eb="4">
      <t>キョウドウ</t>
    </rPh>
    <rPh sb="7" eb="9">
      <t>バアイ</t>
    </rPh>
    <rPh sb="9" eb="11">
      <t>サンテイ</t>
    </rPh>
    <phoneticPr fontId="19"/>
  </si>
  <si>
    <t>試験の相によって算定する。</t>
    <phoneticPr fontId="19"/>
  </si>
  <si>
    <t>試験の盲検性について算定する。試験の実施時期により盲検性デザインが混在する場合には、ポイント数が高い方を採用する。</t>
  </si>
  <si>
    <t>試験期間中に再評価割付を行う試験または主試験と副試験など副次試験があるものなどを示す。ロールオーバー試験の割付群の変更は含まない。</t>
  </si>
  <si>
    <t>試験薬の投与経路</t>
    <rPh sb="2" eb="3">
      <t>ヤク</t>
    </rPh>
    <rPh sb="4" eb="6">
      <t>トウヨ</t>
    </rPh>
    <rPh sb="6" eb="8">
      <t>ケイロ</t>
    </rPh>
    <phoneticPr fontId="19"/>
  </si>
  <si>
    <t>試験薬の投与経路について算定する。複数の投与経路の試験薬（試験薬に準じて依頼者から提供される薬剤・試験薬と同等に管理を求められる薬剤を含む ）を組み合わせて使用する場合は、よりグレードが高い方を採用する。</t>
    <rPh sb="93" eb="94">
      <t>タカ</t>
    </rPh>
    <phoneticPr fontId="19"/>
  </si>
  <si>
    <t>試験への同意説明に加え、任意の追加検査、検体採取等の説明同意取得を必要とする場合に 算定する。</t>
    <rPh sb="6" eb="8">
      <t>セツメイ</t>
    </rPh>
    <rPh sb="9" eb="10">
      <t>クワ</t>
    </rPh>
    <rPh sb="12" eb="14">
      <t>ニンイ</t>
    </rPh>
    <rPh sb="15" eb="17">
      <t>ツイカ</t>
    </rPh>
    <rPh sb="17" eb="19">
      <t>ケンサ</t>
    </rPh>
    <rPh sb="20" eb="22">
      <t>ケンタイ</t>
    </rPh>
    <rPh sb="22" eb="24">
      <t>サイシュ</t>
    </rPh>
    <rPh sb="24" eb="25">
      <t>トウ</t>
    </rPh>
    <rPh sb="26" eb="28">
      <t>セツメイ</t>
    </rPh>
    <phoneticPr fontId="19"/>
  </si>
  <si>
    <t>選択基準および除外基準の項目数を算定する。試験期間内の所定の時期に複数回基準が設定されている場合（初回適格基準と本登録適格基準など）は、重複の如何を問わず項目数の総数を算定する。</t>
    <rPh sb="68" eb="70">
      <t>ジュウフク</t>
    </rPh>
    <rPh sb="77" eb="80">
      <t>コウモクスウ</t>
    </rPh>
    <rPh sb="81" eb="83">
      <t>ソウスウ</t>
    </rPh>
    <rPh sb="84" eb="86">
      <t>サンテイ</t>
    </rPh>
    <phoneticPr fontId="19"/>
  </si>
  <si>
    <t>別表「N_投与期間」を参考に算定する。
個々の被験者における試験薬（試験薬に準じて依頼者から提供される薬剤・試験薬と同等に管理を求められる薬剤を含む ）を投与する期間を算定する。投与期間が固定されていない場合は、依頼者により想定される予定期間または平均投与期間を算定する。原則、当該投与期間を以って経費算定表の試験期間を算出する。</t>
    <rPh sb="0" eb="2">
      <t>ベッピョウ</t>
    </rPh>
    <rPh sb="5" eb="9">
      <t>トウヨキカン</t>
    </rPh>
    <rPh sb="11" eb="13">
      <t>サンコウ</t>
    </rPh>
    <rPh sb="14" eb="16">
      <t>サンテイ</t>
    </rPh>
    <rPh sb="136" eb="138">
      <t>ゲンソク</t>
    </rPh>
    <rPh sb="139" eb="141">
      <t>トウガイ</t>
    </rPh>
    <rPh sb="141" eb="143">
      <t>トウヨ</t>
    </rPh>
    <rPh sb="143" eb="145">
      <t>キカン</t>
    </rPh>
    <rPh sb="146" eb="147">
      <t>モ</t>
    </rPh>
    <rPh sb="149" eb="154">
      <t>ケイヒサンテイヒョウ</t>
    </rPh>
    <rPh sb="157" eb="159">
      <t>キカン</t>
    </rPh>
    <rPh sb="160" eb="162">
      <t>サンシュツ</t>
    </rPh>
    <phoneticPr fontId="19"/>
  </si>
  <si>
    <t>別表「O_薬物動態測定等の特殊検査の回数」に該当する検査とその採取タイミングを記載する。
薬物動態検査、抗薬物抗体検査、遺伝子関連検査、探索的バイオマーカー検査、任意の同意に基づく検査や検体採取、試験の対象疾患に対して保険適応されない検体検査について、その検体採取回数を基に算定する。一度の検体採取で複数項目の検査を行う場合は1回と算定する。</t>
    <rPh sb="49" eb="51">
      <t>ケンサ</t>
    </rPh>
    <rPh sb="52" eb="57">
      <t>コウヤクブツコウタイ</t>
    </rPh>
    <rPh sb="57" eb="59">
      <t>ケンサ</t>
    </rPh>
    <rPh sb="60" eb="67">
      <t>イデンシカンレンケンサ</t>
    </rPh>
    <rPh sb="68" eb="71">
      <t>タンサクテキ</t>
    </rPh>
    <rPh sb="78" eb="80">
      <t>ケンサ</t>
    </rPh>
    <rPh sb="81" eb="83">
      <t>ニンイ</t>
    </rPh>
    <rPh sb="84" eb="86">
      <t>ドウイ</t>
    </rPh>
    <rPh sb="87" eb="88">
      <t>モト</t>
    </rPh>
    <rPh sb="90" eb="92">
      <t>ケンサ</t>
    </rPh>
    <rPh sb="93" eb="97">
      <t>ケンタイサイシュ</t>
    </rPh>
    <rPh sb="101" eb="105">
      <t>タイショウシッカン</t>
    </rPh>
    <rPh sb="106" eb="107">
      <t>タイ</t>
    </rPh>
    <rPh sb="111" eb="113">
      <t>テキオウ</t>
    </rPh>
    <rPh sb="117" eb="119">
      <t>ケンタイ</t>
    </rPh>
    <rPh sb="119" eb="121">
      <t>ケンサ</t>
    </rPh>
    <rPh sb="128" eb="132">
      <t>ケンタイサイシュ</t>
    </rPh>
    <rPh sb="132" eb="134">
      <t>カイスウ</t>
    </rPh>
    <rPh sb="135" eb="136">
      <t>モト</t>
    </rPh>
    <rPh sb="137" eb="139">
      <t>サンテイ</t>
    </rPh>
    <rPh sb="142" eb="144">
      <t>イチド</t>
    </rPh>
    <rPh sb="145" eb="149">
      <t>ケンタイサイシュ</t>
    </rPh>
    <rPh sb="150" eb="154">
      <t>フクスウコウモク</t>
    </rPh>
    <rPh sb="155" eb="157">
      <t>ケンサ</t>
    </rPh>
    <rPh sb="158" eb="159">
      <t>オコナ</t>
    </rPh>
    <rPh sb="160" eb="162">
      <t>バアイ</t>
    </rPh>
    <rPh sb="164" eb="165">
      <t>カイ</t>
    </rPh>
    <rPh sb="166" eb="168">
      <t>サンテイ</t>
    </rPh>
    <phoneticPr fontId="19"/>
  </si>
  <si>
    <t>別表「P_臨床検査・自覚症状」の項目数を算定する。
算定は実施計画書の試験実施スケジュール表（フローチャート）に準じて行う。</t>
    <rPh sb="0" eb="2">
      <t>ベッピョウ</t>
    </rPh>
    <rPh sb="5" eb="9">
      <t>リンショウケンサ</t>
    </rPh>
    <rPh sb="10" eb="14">
      <t>ジカクショウジョウ</t>
    </rPh>
    <rPh sb="16" eb="18">
      <t>コウモク</t>
    </rPh>
    <rPh sb="18" eb="19">
      <t>スウ</t>
    </rPh>
    <rPh sb="20" eb="22">
      <t>サンテイ</t>
    </rPh>
    <rPh sb="37" eb="39">
      <t>ジッシ</t>
    </rPh>
    <rPh sb="45" eb="46">
      <t>ヒョウ</t>
    </rPh>
    <phoneticPr fontId="19"/>
  </si>
  <si>
    <t>別表「Q_臨床アウトカム評価」の項目数を算定する。算定は実施計画書の試験実施スケジュール表（フローチャート）に準じて行う。</t>
  </si>
  <si>
    <t>「Q」「R」「S」に該当する検査等について侵襲ありの場合算定。侵襲とは、造影剤・放射線核種の投与を行う検査、鎮静を伴う検査、身体または精神に負荷や苦痛を伴う検査（運動負荷検査や長時間の呼吸機能検査、辛い過去を想起させる調査等）等を意味する。負荷や苦痛の有無については、試験対象患者の特性等を加味して判断する。</t>
    <rPh sb="54" eb="56">
      <t>チンセイ</t>
    </rPh>
    <rPh sb="57" eb="58">
      <t>トモナ</t>
    </rPh>
    <rPh sb="59" eb="61">
      <t>ケンサ</t>
    </rPh>
    <rPh sb="73" eb="75">
      <t>クツウ</t>
    </rPh>
    <rPh sb="85" eb="87">
      <t>ケンサ</t>
    </rPh>
    <rPh sb="88" eb="91">
      <t>チョウジカン</t>
    </rPh>
    <rPh sb="92" eb="98">
      <t>コキュウキノウケンサ</t>
    </rPh>
    <rPh sb="99" eb="100">
      <t>ツラ</t>
    </rPh>
    <rPh sb="101" eb="103">
      <t>カコ</t>
    </rPh>
    <rPh sb="104" eb="106">
      <t>ソウキ</t>
    </rPh>
    <rPh sb="109" eb="111">
      <t>チョウサ</t>
    </rPh>
    <rPh sb="111" eb="112">
      <t>ナド</t>
    </rPh>
    <rPh sb="113" eb="114">
      <t>ナド</t>
    </rPh>
    <rPh sb="120" eb="122">
      <t>フカ</t>
    </rPh>
    <rPh sb="123" eb="125">
      <t>クツウ</t>
    </rPh>
    <rPh sb="126" eb="128">
      <t>ウム</t>
    </rPh>
    <rPh sb="141" eb="144">
      <t>トクセイトウ</t>
    </rPh>
    <rPh sb="145" eb="147">
      <t>カミ</t>
    </rPh>
    <rPh sb="149" eb="151">
      <t>ハンダン</t>
    </rPh>
    <phoneticPr fontId="19"/>
  </si>
  <si>
    <t>試験責任・分担医師による腫瘍評価が規定されている場合、評価の実施回数を算定する。
一度のVisitに複数種類の検査を行う場合でも、腫瘍評価は1回として算定する。</t>
    <rPh sb="2" eb="4">
      <t>セキニン</t>
    </rPh>
    <rPh sb="5" eb="7">
      <t>ブンタン</t>
    </rPh>
    <rPh sb="7" eb="9">
      <t>イシ</t>
    </rPh>
    <rPh sb="12" eb="16">
      <t>シュヨウヒョウカ</t>
    </rPh>
    <rPh sb="17" eb="19">
      <t>キテイ</t>
    </rPh>
    <rPh sb="24" eb="26">
      <t>バアイ</t>
    </rPh>
    <rPh sb="27" eb="29">
      <t>ヒョウカ</t>
    </rPh>
    <rPh sb="30" eb="32">
      <t>ジッシ</t>
    </rPh>
    <rPh sb="32" eb="34">
      <t>カイスウ</t>
    </rPh>
    <rPh sb="35" eb="37">
      <t>サンテイ</t>
    </rPh>
    <rPh sb="41" eb="43">
      <t>イチド</t>
    </rPh>
    <rPh sb="50" eb="54">
      <t>フクスウシュルイ</t>
    </rPh>
    <rPh sb="55" eb="57">
      <t>ケンサ</t>
    </rPh>
    <rPh sb="58" eb="59">
      <t>オコナ</t>
    </rPh>
    <rPh sb="60" eb="62">
      <t>バアイ</t>
    </rPh>
    <rPh sb="65" eb="69">
      <t>シュヨウヒョウカ</t>
    </rPh>
    <rPh sb="71" eb="72">
      <t>カイ</t>
    </rPh>
    <rPh sb="75" eb="77">
      <t>サンテイ</t>
    </rPh>
    <phoneticPr fontId="19"/>
  </si>
  <si>
    <t>・「U」項目の生検以上に被験者の侵襲が高い検査および実施者の負担が高い特殊な検査や評価などを算定する。ウエイトは臨床研究センター（治験部部長）の意見を参考に責任医師と協議し決定する。
 例）一般診療の範囲を超えた皮膚生検、培養を必要とするクオンティフェロン検査など
・試験実施診療科が複数科となる場合、短期間で試験を実施する場合、当該試験特有の実施体制の構築が必要な場合など、臨床研究センター（治験部部長）の意見を参考に責任医師と協議し決定する。</t>
    <rPh sb="93" eb="94">
      <t>レイ</t>
    </rPh>
    <rPh sb="95" eb="97">
      <t>イッパン</t>
    </rPh>
    <rPh sb="97" eb="99">
      <t>シンリョウ</t>
    </rPh>
    <rPh sb="100" eb="102">
      <t>ハンイ</t>
    </rPh>
    <rPh sb="103" eb="104">
      <t>コ</t>
    </rPh>
    <rPh sb="106" eb="110">
      <t>ヒフセイケン</t>
    </rPh>
    <rPh sb="111" eb="113">
      <t>バイヨウ</t>
    </rPh>
    <rPh sb="114" eb="116">
      <t>ヒツヨウ</t>
    </rPh>
    <rPh sb="128" eb="130">
      <t>ケンサ</t>
    </rPh>
    <rPh sb="136" eb="138">
      <t>ジッシ</t>
    </rPh>
    <rPh sb="138" eb="141">
      <t>シンリョウカ</t>
    </rPh>
    <rPh sb="142" eb="144">
      <t>フクスウ</t>
    </rPh>
    <rPh sb="144" eb="145">
      <t>カ</t>
    </rPh>
    <rPh sb="148" eb="150">
      <t>バアイ</t>
    </rPh>
    <rPh sb="151" eb="154">
      <t>タンキカン</t>
    </rPh>
    <rPh sb="158" eb="160">
      <t>ジッシ</t>
    </rPh>
    <rPh sb="162" eb="164">
      <t>バアイ</t>
    </rPh>
    <rPh sb="169" eb="171">
      <t>トクユウ</t>
    </rPh>
    <rPh sb="172" eb="174">
      <t>ジッシ</t>
    </rPh>
    <rPh sb="174" eb="176">
      <t>タイセイ</t>
    </rPh>
    <rPh sb="177" eb="179">
      <t>コウチク</t>
    </rPh>
    <rPh sb="180" eb="182">
      <t>ヒツヨウ</t>
    </rPh>
    <rPh sb="183" eb="185">
      <t>バアイ</t>
    </rPh>
    <rPh sb="188" eb="192">
      <t>リンショウケンキュウ</t>
    </rPh>
    <rPh sb="200" eb="202">
      <t>ブチョウ</t>
    </rPh>
    <rPh sb="204" eb="206">
      <t>イケン</t>
    </rPh>
    <rPh sb="207" eb="209">
      <t>サンコウ</t>
    </rPh>
    <rPh sb="210" eb="214">
      <t>セキニンイシ</t>
    </rPh>
    <rPh sb="215" eb="217">
      <t>キョウギ</t>
    </rPh>
    <rPh sb="218" eb="220">
      <t>ケッテイ</t>
    </rPh>
    <phoneticPr fontId="19"/>
  </si>
  <si>
    <t>臨床試験研究経費ポイント算出表（製造販売後臨床試験：医薬品）    作成上の注意事項</t>
    <rPh sb="0" eb="2">
      <t>リンショウ</t>
    </rPh>
    <rPh sb="2" eb="4">
      <t>シケン</t>
    </rPh>
    <rPh sb="4" eb="6">
      <t>ケンキュウ</t>
    </rPh>
    <rPh sb="6" eb="8">
      <t>ケイヒ</t>
    </rPh>
    <rPh sb="12" eb="14">
      <t>サンシュツ</t>
    </rPh>
    <rPh sb="14" eb="15">
      <t>ヒョウ</t>
    </rPh>
    <rPh sb="16" eb="18">
      <t>セイゾウ</t>
    </rPh>
    <rPh sb="18" eb="20">
      <t>ハンバイ</t>
    </rPh>
    <rPh sb="20" eb="21">
      <t>ゴ</t>
    </rPh>
    <rPh sb="21" eb="23">
      <t>リンショウ</t>
    </rPh>
    <rPh sb="23" eb="25">
      <t>シケン</t>
    </rPh>
    <rPh sb="26" eb="29">
      <t>イヤクヒン</t>
    </rPh>
    <rPh sb="34" eb="36">
      <t>サクセイ</t>
    </rPh>
    <rPh sb="36" eb="37">
      <t>ジョウ</t>
    </rPh>
    <rPh sb="38" eb="40">
      <t>チュウイ</t>
    </rPh>
    <rPh sb="40" eb="42">
      <t>ジコウ</t>
    </rPh>
    <phoneticPr fontId="19"/>
  </si>
  <si>
    <t>臨床試験研究経費ポイント算出表（製造販売後臨床試験：医薬品）</t>
    <rPh sb="0" eb="2">
      <t>リンショウ</t>
    </rPh>
    <rPh sb="2" eb="4">
      <t>シケン</t>
    </rPh>
    <rPh sb="4" eb="6">
      <t>ケンキュウ</t>
    </rPh>
    <rPh sb="6" eb="8">
      <t>ケイヒ</t>
    </rPh>
    <rPh sb="12" eb="14">
      <t>サンシュツ</t>
    </rPh>
    <rPh sb="14" eb="15">
      <t>ヒョウ</t>
    </rPh>
    <rPh sb="16" eb="18">
      <t>セイゾウ</t>
    </rPh>
    <rPh sb="18" eb="20">
      <t>ハンバイ</t>
    </rPh>
    <rPh sb="20" eb="21">
      <t>ゴ</t>
    </rPh>
    <rPh sb="21" eb="23">
      <t>リンショウ</t>
    </rPh>
    <rPh sb="23" eb="25">
      <t>シケン</t>
    </rPh>
    <rPh sb="26" eb="29">
      <t>イヤクヒン</t>
    </rPh>
    <phoneticPr fontId="19"/>
  </si>
  <si>
    <t>72週を越えた場合3ポイント加算し、以後12週毎に3ポイントずつ加算される。</t>
    <rPh sb="32" eb="34">
      <t>カサン</t>
    </rPh>
    <phoneticPr fontId="19"/>
  </si>
  <si>
    <t>※72週を越えた場合はポイント表に直接、算出されたポイント数を入力してください。</t>
    <rPh sb="5" eb="6">
      <t>コ</t>
    </rPh>
    <rPh sb="8" eb="10">
      <t>バアイ</t>
    </rPh>
    <rPh sb="15" eb="16">
      <t>ヒョウ</t>
    </rPh>
    <rPh sb="17" eb="19">
      <t>チョクセツ</t>
    </rPh>
    <rPh sb="20" eb="22">
      <t>サンシュツ</t>
    </rPh>
    <rPh sb="29" eb="30">
      <t>スウ</t>
    </rPh>
    <phoneticPr fontId="19"/>
  </si>
  <si>
    <t>～</t>
    <phoneticPr fontId="19"/>
  </si>
  <si>
    <t>週</t>
    <rPh sb="0" eb="1">
      <t>シュウ</t>
    </rPh>
    <phoneticPr fontId="19"/>
  </si>
  <si>
    <t>49～72週
超過の場合、
12週ごとに
3ポイント加算</t>
    <phoneticPr fontId="19"/>
  </si>
  <si>
    <r>
      <t>サブスタディ</t>
    </r>
    <r>
      <rPr>
        <sz val="11"/>
        <rFont val="ＭＳ Ｐゴシック"/>
        <family val="3"/>
        <charset val="128"/>
      </rPr>
      <t>等の実施数</t>
    </r>
    <rPh sb="6" eb="7">
      <t>トウ</t>
    </rPh>
    <rPh sb="8" eb="10">
      <t>ジッシ</t>
    </rPh>
    <rPh sb="10" eb="11">
      <t>スウ</t>
    </rPh>
    <phoneticPr fontId="19"/>
  </si>
  <si>
    <r>
      <t>プラセボの使用がある場合に算定する。</t>
    </r>
    <r>
      <rPr>
        <sz val="11"/>
        <rFont val="ＭＳ Ｐゴシック"/>
        <family val="3"/>
        <charset val="128"/>
      </rPr>
      <t>プラセボ群が設定されていない場合でも、用量調節などでプラセボを使用する場合には、ありとして算定する。</t>
    </r>
    <rPh sb="5" eb="7">
      <t>シヨウ</t>
    </rPh>
    <rPh sb="10" eb="12">
      <t>バアイ</t>
    </rPh>
    <rPh sb="13" eb="15">
      <t>サンテイ</t>
    </rPh>
    <rPh sb="22" eb="23">
      <t>グン</t>
    </rPh>
    <rPh sb="24" eb="26">
      <t>セッテイ</t>
    </rPh>
    <rPh sb="32" eb="34">
      <t>バアイ</t>
    </rPh>
    <rPh sb="37" eb="41">
      <t>ヨウリョウチョウセツ</t>
    </rPh>
    <rPh sb="49" eb="51">
      <t>シヨウ</t>
    </rPh>
    <rPh sb="53" eb="55">
      <t>バアイ</t>
    </rPh>
    <rPh sb="63" eb="65">
      <t>サンテイ</t>
    </rPh>
    <phoneticPr fontId="19"/>
  </si>
  <si>
    <r>
      <t>観察頻度</t>
    </r>
    <r>
      <rPr>
        <sz val="11"/>
        <rFont val="ＭＳ Ｐゴシック"/>
        <family val="3"/>
        <charset val="128"/>
      </rPr>
      <t>（受診回数）</t>
    </r>
    <rPh sb="0" eb="2">
      <t>カンサツ</t>
    </rPh>
    <rPh sb="2" eb="4">
      <t>ヒンド</t>
    </rPh>
    <rPh sb="5" eb="7">
      <t>ジュシン</t>
    </rPh>
    <rPh sb="7" eb="9">
      <t>カイスウ</t>
    </rPh>
    <phoneticPr fontId="19"/>
  </si>
  <si>
    <r>
      <rPr>
        <sz val="11"/>
        <rFont val="ＭＳ Ｐゴシック"/>
        <family val="3"/>
        <charset val="128"/>
      </rPr>
      <t>別表「R_生体検査」を使用して算定する。診療報酬掲載の「生体検査」に当たる検査、若しくはそれに準ずる検査について算定する。</t>
    </r>
    <rPh sb="5" eb="9">
      <t>セイタイケンサ</t>
    </rPh>
    <rPh sb="11" eb="13">
      <t>シヨウ</t>
    </rPh>
    <rPh sb="15" eb="17">
      <t>サンテイ</t>
    </rPh>
    <rPh sb="20" eb="24">
      <t>シンリョウホウシュウ</t>
    </rPh>
    <rPh sb="24" eb="26">
      <t>ケイサイ</t>
    </rPh>
    <rPh sb="28" eb="30">
      <t>セイタイ</t>
    </rPh>
    <rPh sb="30" eb="32">
      <t>ケンサ</t>
    </rPh>
    <rPh sb="34" eb="35">
      <t>ア</t>
    </rPh>
    <rPh sb="37" eb="39">
      <t>ケンサ</t>
    </rPh>
    <rPh sb="40" eb="41">
      <t>モ</t>
    </rPh>
    <rPh sb="47" eb="48">
      <t>ジュン</t>
    </rPh>
    <rPh sb="50" eb="52">
      <t>ケンサ</t>
    </rPh>
    <rPh sb="56" eb="58">
      <t>サンテイ</t>
    </rPh>
    <phoneticPr fontId="19"/>
  </si>
  <si>
    <r>
      <rPr>
        <sz val="11"/>
        <rFont val="ＭＳ Ｐゴシック"/>
        <family val="3"/>
        <charset val="128"/>
      </rPr>
      <t>別表「S_画像診断」を使用して算定する。診療報酬掲載の「画像診断」に当たる検査、若しくはそれに準ずる検査について算定する。</t>
    </r>
    <rPh sb="5" eb="7">
      <t>ガゾウ</t>
    </rPh>
    <rPh sb="7" eb="9">
      <t>シンダン</t>
    </rPh>
    <rPh sb="11" eb="13">
      <t>シヨウ</t>
    </rPh>
    <rPh sb="15" eb="17">
      <t>サンテイ</t>
    </rPh>
    <rPh sb="20" eb="22">
      <t>シンリョウ</t>
    </rPh>
    <rPh sb="22" eb="24">
      <t>ホウシュウ</t>
    </rPh>
    <rPh sb="24" eb="26">
      <t>ケイサイ</t>
    </rPh>
    <rPh sb="28" eb="30">
      <t>ガゾウ</t>
    </rPh>
    <rPh sb="30" eb="32">
      <t>シンダン</t>
    </rPh>
    <rPh sb="34" eb="35">
      <t>ア</t>
    </rPh>
    <rPh sb="37" eb="39">
      <t>ケンサ</t>
    </rPh>
    <rPh sb="40" eb="41">
      <t>モ</t>
    </rPh>
    <rPh sb="47" eb="48">
      <t>ジュン</t>
    </rPh>
    <rPh sb="50" eb="52">
      <t>ケンサ</t>
    </rPh>
    <rPh sb="56" eb="58">
      <t>サンテイ</t>
    </rPh>
    <phoneticPr fontId="19"/>
  </si>
  <si>
    <r>
      <t>生検検査の実施回数を算定する。既存の検体で実施が可能な場合は算定しないが、</t>
    </r>
    <r>
      <rPr>
        <sz val="11"/>
        <rFont val="ＭＳ Ｐゴシック"/>
        <family val="3"/>
        <charset val="128"/>
      </rPr>
      <t>既存の検体が無い場合に新たに生検を行う必要がある場合は算定する。以下を参考に被験者への侵襲が同等であるものに分類する。内視鏡で生検を実施する場合は「S画像診断」と共に算定する。
＊ポイント［Ⅰ］は、皮膚、消化管内視鏡、甲状腺、前立腺、膀胱鏡などに分類される。
＊ポイント［Ⅱ］は、肺、肝臓、腎臓などに分類される。</t>
    </r>
    <rPh sb="112" eb="116">
      <t>ガゾウシンダン</t>
    </rPh>
    <phoneticPr fontId="19"/>
  </si>
  <si>
    <r>
      <t>成人</t>
    </r>
    <r>
      <rPr>
        <sz val="11"/>
        <rFont val="ＭＳ Ｐゴシック"/>
        <family val="3"/>
        <charset val="128"/>
      </rPr>
      <t>のみ</t>
    </r>
    <rPh sb="0" eb="2">
      <t>セイジン</t>
    </rPh>
    <phoneticPr fontId="19"/>
  </si>
  <si>
    <r>
      <rPr>
        <sz val="11"/>
        <rFont val="ＭＳ Ｐゴシック"/>
        <family val="3"/>
        <charset val="128"/>
      </rPr>
      <t>試験薬の投与経路</t>
    </r>
    <rPh sb="0" eb="2">
      <t>シケン</t>
    </rPh>
    <rPh sb="2" eb="3">
      <t>ヤク</t>
    </rPh>
    <rPh sb="4" eb="6">
      <t>トウヨ</t>
    </rPh>
    <rPh sb="6" eb="8">
      <t>ケイロ</t>
    </rPh>
    <phoneticPr fontId="19"/>
  </si>
  <si>
    <r>
      <t>静注（ボーラス）、</t>
    </r>
    <r>
      <rPr>
        <sz val="11"/>
        <rFont val="ＭＳ Ｐゴシック"/>
        <family val="3"/>
        <charset val="128"/>
      </rPr>
      <t>点滴静注</t>
    </r>
    <rPh sb="0" eb="1">
      <t>セイ</t>
    </rPh>
    <rPh sb="1" eb="2">
      <t>チュウ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</si>
</sst>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6"/>
      <color theme="1"/>
      <name val="游ゴシック"/>
      <family val="3"/>
      <charset val="128"/>
      <scheme val="minor"/>
    </font>
    <font>
      <b/>
      <sz val="11"/>
      <name val="ＭＳ Ｐゴシック"/>
      <family val="3"/>
      <charset val="128"/>
    </font>
    <font>
      <b/>
      <sz val="11"/>
      <color theme="1"/>
      <name val="游ゴシック"/>
      <family val="3"/>
      <charset val="128"/>
      <scheme val="minor"/>
    </font>
    <font>
      <sz val="11"/>
      <color theme="1"/>
      <name val="游ゴシック"/>
      <family val="3"/>
      <charset val="128"/>
      <scheme val="minor"/>
    </font>
    <font>
      <sz val="11"/>
      <name val="游ゴシック"/>
      <family val="3"/>
      <charset val="128"/>
      <scheme val="minor"/>
    </font>
    <font>
      <i/>
      <sz val="11"/>
      <color rgb="FFFF0000"/>
      <name val="游ゴシック"/>
      <family val="3"/>
      <charset val="128"/>
      <scheme val="minor"/>
    </font>
    <font>
      <sz val="6"/>
      <name val="游ゴシック"/>
      <family val="2"/>
      <charset val="128"/>
      <scheme val="minor"/>
    </font>
    <font>
      <b/>
      <sz val="11"/>
      <name val="游ゴシック"/>
      <family val="3"/>
      <charset val="128"/>
      <scheme val="minor"/>
    </font>
    <font>
      <sz val="10"/>
      <color theme="1"/>
      <name val="游ゴシック"/>
      <family val="3"/>
      <charset val="128"/>
      <scheme val="minor"/>
    </font>
  </fonts>
  <fills count="7">
    <fill>
      <patternFill patternType="none"/>
    </fill>
    <fill>
      <patternFill patternType="gray125"/>
    </fill>
    <fill>
      <patternFill patternType="solid">
        <fgColor rgb="FFCCFFCC"/>
        <bgColor indexed="64"/>
      </patternFill>
    </fill>
    <fill>
      <patternFill patternType="solid">
        <fgColor theme="8" tint="0.79998168889431442"/>
        <bgColor indexed="64"/>
      </patternFill>
    </fill>
    <fill>
      <patternFill patternType="solid">
        <fgColor rgb="FFFFF9E7"/>
        <bgColor indexed="64"/>
      </patternFill>
    </fill>
    <fill>
      <patternFill patternType="solid">
        <fgColor theme="2"/>
        <bgColor indexed="64"/>
      </patternFill>
    </fill>
    <fill>
      <patternFill patternType="solid">
        <fgColor theme="7"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xf numFmtId="0" fontId="18" fillId="0" borderId="0"/>
    <xf numFmtId="0" fontId="17" fillId="0" borderId="0">
      <alignment vertical="center"/>
    </xf>
    <xf numFmtId="0" fontId="5" fillId="0" borderId="0">
      <alignment vertical="center"/>
    </xf>
    <xf numFmtId="0" fontId="3" fillId="0" borderId="0">
      <alignment vertical="center"/>
    </xf>
  </cellStyleXfs>
  <cellXfs count="208">
    <xf numFmtId="0" fontId="0" fillId="0" borderId="0" xfId="0"/>
    <xf numFmtId="0" fontId="0" fillId="0" borderId="0" xfId="0" applyAlignment="1">
      <alignment horizontal="center" vertical="center"/>
    </xf>
    <xf numFmtId="0" fontId="0" fillId="0" borderId="0" xfId="0" applyAlignment="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0" borderId="0" xfId="0" applyFont="1" applyAlignment="1">
      <alignment vertical="center"/>
    </xf>
    <xf numFmtId="0" fontId="3" fillId="0" borderId="0" xfId="4">
      <alignment vertical="center"/>
    </xf>
    <xf numFmtId="0" fontId="24" fillId="0" borderId="19" xfId="4" applyFont="1" applyBorder="1">
      <alignment vertical="center"/>
    </xf>
    <xf numFmtId="0" fontId="3" fillId="3" borderId="16" xfId="4" applyFill="1" applyBorder="1" applyAlignment="1">
      <alignment horizontal="center" vertical="center"/>
    </xf>
    <xf numFmtId="0" fontId="24" fillId="0" borderId="27" xfId="4" applyFont="1" applyBorder="1">
      <alignment vertical="center"/>
    </xf>
    <xf numFmtId="0" fontId="3" fillId="3" borderId="25" xfId="4" applyFill="1" applyBorder="1" applyAlignment="1">
      <alignment horizontal="center" vertical="center"/>
    </xf>
    <xf numFmtId="0" fontId="24" fillId="0" borderId="20" xfId="4" applyFont="1" applyBorder="1">
      <alignment vertical="center"/>
    </xf>
    <xf numFmtId="0" fontId="24" fillId="0" borderId="20" xfId="4" applyFont="1" applyBorder="1" applyAlignment="1">
      <alignment vertical="center" wrapText="1"/>
    </xf>
    <xf numFmtId="0" fontId="3" fillId="0" borderId="23" xfId="4" applyBorder="1">
      <alignment vertical="center"/>
    </xf>
    <xf numFmtId="0" fontId="3" fillId="0" borderId="28" xfId="4" applyBorder="1" applyAlignment="1">
      <alignment horizontal="center" vertical="center"/>
    </xf>
    <xf numFmtId="0" fontId="3" fillId="0" borderId="0" xfId="4" applyAlignment="1">
      <alignment horizontal="right" vertical="center"/>
    </xf>
    <xf numFmtId="0" fontId="23" fillId="0" borderId="0" xfId="4" applyFont="1">
      <alignment vertical="center"/>
    </xf>
    <xf numFmtId="0" fontId="22" fillId="0" borderId="1" xfId="0" applyFont="1" applyBorder="1" applyAlignment="1" applyProtection="1">
      <alignment vertical="center"/>
      <protection locked="0"/>
    </xf>
    <xf numFmtId="0" fontId="23" fillId="0" borderId="0" xfId="2" applyFont="1" applyProtection="1">
      <alignment vertical="center"/>
      <protection locked="0"/>
    </xf>
    <xf numFmtId="0" fontId="10" fillId="0" borderId="0" xfId="2" applyFont="1" applyAlignment="1" applyProtection="1">
      <alignment horizontal="right" vertical="center"/>
      <protection locked="0"/>
    </xf>
    <xf numFmtId="0" fontId="17" fillId="0" borderId="0" xfId="2" applyProtection="1">
      <alignment vertical="center"/>
      <protection locked="0"/>
    </xf>
    <xf numFmtId="0" fontId="10" fillId="0" borderId="28" xfId="2" applyFont="1" applyBorder="1" applyAlignment="1" applyProtection="1">
      <alignment horizontal="center" vertical="center"/>
      <protection locked="0"/>
    </xf>
    <xf numFmtId="0" fontId="17" fillId="0" borderId="24" xfId="2" applyBorder="1" applyAlignment="1" applyProtection="1">
      <alignment horizontal="center" vertical="center"/>
      <protection locked="0"/>
    </xf>
    <xf numFmtId="0" fontId="10" fillId="0" borderId="23" xfId="2" applyFont="1" applyBorder="1" applyProtection="1">
      <alignment vertical="center"/>
      <protection locked="0"/>
    </xf>
    <xf numFmtId="0" fontId="10" fillId="5" borderId="22" xfId="2" applyFont="1" applyFill="1" applyBorder="1" applyAlignment="1" applyProtection="1">
      <alignment horizontal="left" vertical="center"/>
      <protection locked="0"/>
    </xf>
    <xf numFmtId="0" fontId="10" fillId="5" borderId="26" xfId="2" applyFont="1" applyFill="1" applyBorder="1" applyProtection="1">
      <alignment vertical="center"/>
      <protection locked="0"/>
    </xf>
    <xf numFmtId="0" fontId="6" fillId="5" borderId="22" xfId="2" applyFont="1" applyFill="1" applyBorder="1" applyAlignment="1" applyProtection="1">
      <alignment horizontal="left" vertical="center"/>
      <protection locked="0"/>
    </xf>
    <xf numFmtId="0" fontId="6" fillId="5" borderId="26" xfId="2" applyFont="1" applyFill="1" applyBorder="1" applyProtection="1">
      <alignment vertical="center"/>
      <protection locked="0"/>
    </xf>
    <xf numFmtId="0" fontId="17" fillId="3" borderId="25" xfId="2" applyFill="1" applyBorder="1" applyAlignment="1" applyProtection="1">
      <alignment horizontal="center" vertical="center"/>
      <protection locked="0"/>
    </xf>
    <xf numFmtId="0" fontId="17" fillId="0" borderId="20" xfId="2" applyBorder="1" applyProtection="1">
      <alignment vertical="center"/>
      <protection locked="0"/>
    </xf>
    <xf numFmtId="0" fontId="17" fillId="3" borderId="21" xfId="2" applyFill="1" applyBorder="1" applyAlignment="1" applyProtection="1">
      <alignment horizontal="center" vertical="center"/>
      <protection locked="0"/>
    </xf>
    <xf numFmtId="0" fontId="13" fillId="0" borderId="20" xfId="2" applyFont="1" applyBorder="1" applyProtection="1">
      <alignment vertical="center"/>
      <protection locked="0"/>
    </xf>
    <xf numFmtId="0" fontId="17" fillId="3" borderId="36" xfId="2" applyFill="1" applyBorder="1" applyAlignment="1" applyProtection="1">
      <alignment horizontal="center" vertical="center"/>
      <protection locked="0"/>
    </xf>
    <xf numFmtId="0" fontId="12" fillId="0" borderId="27" xfId="2" applyFont="1" applyBorder="1" applyProtection="1">
      <alignment vertical="center"/>
      <protection locked="0"/>
    </xf>
    <xf numFmtId="0" fontId="17" fillId="3" borderId="16" xfId="2" applyFill="1" applyBorder="1" applyAlignment="1" applyProtection="1">
      <alignment horizontal="center" vertical="center"/>
      <protection locked="0"/>
    </xf>
    <xf numFmtId="0" fontId="16" fillId="0" borderId="19" xfId="2" applyFont="1" applyBorder="1" applyProtection="1">
      <alignment vertical="center"/>
      <protection locked="0"/>
    </xf>
    <xf numFmtId="0" fontId="17" fillId="0" borderId="21" xfId="2" applyBorder="1" applyAlignment="1" applyProtection="1">
      <alignment horizontal="center" vertical="center"/>
      <protection locked="0"/>
    </xf>
    <xf numFmtId="0" fontId="12" fillId="0" borderId="0" xfId="2" applyFont="1" applyAlignment="1" applyProtection="1">
      <alignment horizontal="center" vertical="center"/>
      <protection locked="0"/>
    </xf>
    <xf numFmtId="0" fontId="17" fillId="0" borderId="0" xfId="2" applyAlignment="1" applyProtection="1">
      <alignment horizontal="center" vertical="center"/>
      <protection locked="0"/>
    </xf>
    <xf numFmtId="0" fontId="16" fillId="0" borderId="0" xfId="2" applyFont="1" applyProtection="1">
      <alignment vertical="center"/>
      <protection locked="0"/>
    </xf>
    <xf numFmtId="0" fontId="16" fillId="0" borderId="37" xfId="2" applyFont="1" applyBorder="1" applyProtection="1">
      <alignment vertical="center"/>
      <protection locked="0"/>
    </xf>
    <xf numFmtId="0" fontId="17" fillId="3" borderId="16" xfId="2" applyFill="1" applyBorder="1" applyProtection="1">
      <alignment vertical="center"/>
      <protection locked="0"/>
    </xf>
    <xf numFmtId="0" fontId="10" fillId="0" borderId="41" xfId="2" applyFont="1" applyBorder="1" applyProtection="1">
      <alignment vertical="center"/>
      <protection locked="0"/>
    </xf>
    <xf numFmtId="0" fontId="7" fillId="0" borderId="15" xfId="2" applyFont="1" applyBorder="1" applyProtection="1">
      <alignment vertical="center"/>
      <protection locked="0"/>
    </xf>
    <xf numFmtId="0" fontId="17" fillId="4" borderId="31" xfId="2" applyFill="1" applyBorder="1" applyAlignment="1">
      <alignment horizontal="center" vertical="center"/>
    </xf>
    <xf numFmtId="0" fontId="28" fillId="0" borderId="0" xfId="2" applyFont="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Protection="1">
      <alignment vertical="center"/>
      <protection locked="0"/>
    </xf>
    <xf numFmtId="0" fontId="25" fillId="0" borderId="28" xfId="2" applyFont="1" applyBorder="1" applyAlignment="1" applyProtection="1">
      <alignment horizontal="center" vertical="center"/>
      <protection locked="0"/>
    </xf>
    <xf numFmtId="0" fontId="25" fillId="0" borderId="23" xfId="2" applyFont="1" applyBorder="1" applyProtection="1">
      <alignment vertical="center"/>
      <protection locked="0"/>
    </xf>
    <xf numFmtId="0" fontId="25" fillId="3" borderId="25" xfId="2" applyFont="1" applyFill="1" applyBorder="1" applyAlignment="1" applyProtection="1">
      <alignment horizontal="center" vertical="center"/>
      <protection locked="0"/>
    </xf>
    <xf numFmtId="0" fontId="25" fillId="0" borderId="20" xfId="2" applyFont="1" applyBorder="1" applyProtection="1">
      <alignment vertical="center"/>
      <protection locked="0"/>
    </xf>
    <xf numFmtId="0" fontId="25" fillId="0" borderId="20" xfId="2" applyFont="1" applyBorder="1" applyAlignment="1" applyProtection="1">
      <alignment vertical="center" wrapText="1"/>
      <protection locked="0"/>
    </xf>
    <xf numFmtId="0" fontId="25" fillId="0" borderId="27" xfId="2" applyFont="1" applyBorder="1" applyProtection="1">
      <alignment vertical="center"/>
      <protection locked="0"/>
    </xf>
    <xf numFmtId="0" fontId="25" fillId="3" borderId="27" xfId="2" applyFont="1" applyFill="1" applyBorder="1" applyProtection="1">
      <alignment vertical="center"/>
      <protection locked="0"/>
    </xf>
    <xf numFmtId="0" fontId="25" fillId="3" borderId="16" xfId="2" applyFont="1" applyFill="1" applyBorder="1" applyAlignment="1" applyProtection="1">
      <alignment horizontal="center" vertical="center"/>
      <protection locked="0"/>
    </xf>
    <xf numFmtId="0" fontId="25" fillId="0" borderId="19" xfId="2" applyFont="1" applyBorder="1" applyProtection="1">
      <alignment vertical="center"/>
      <protection locked="0"/>
    </xf>
    <xf numFmtId="0" fontId="25" fillId="0" borderId="17" xfId="2" applyFont="1" applyBorder="1" applyProtection="1">
      <alignment vertical="center"/>
      <protection locked="0"/>
    </xf>
    <xf numFmtId="0" fontId="25" fillId="4" borderId="35" xfId="2" applyFont="1" applyFill="1" applyBorder="1">
      <alignment vertical="center"/>
    </xf>
    <xf numFmtId="0" fontId="25" fillId="4" borderId="34" xfId="2" applyFont="1" applyFill="1" applyBorder="1">
      <alignment vertical="center"/>
    </xf>
    <xf numFmtId="0" fontId="25" fillId="4" borderId="34" xfId="2" applyFont="1" applyFill="1" applyBorder="1" applyAlignment="1">
      <alignment horizontal="center" vertical="center"/>
    </xf>
    <xf numFmtId="0" fontId="16" fillId="0" borderId="24" xfId="2" applyFont="1" applyBorder="1" applyAlignment="1" applyProtection="1">
      <alignment horizontal="center" vertical="center"/>
      <protection locked="0"/>
    </xf>
    <xf numFmtId="0" fontId="16" fillId="0" borderId="23" xfId="2" applyFont="1" applyBorder="1" applyProtection="1">
      <alignment vertical="center"/>
      <protection locked="0"/>
    </xf>
    <xf numFmtId="0" fontId="17" fillId="3" borderId="30" xfId="2" applyFill="1" applyBorder="1" applyAlignment="1" applyProtection="1">
      <alignment horizontal="center" vertical="center"/>
      <protection locked="0"/>
    </xf>
    <xf numFmtId="0" fontId="12" fillId="0" borderId="10" xfId="2" applyFont="1" applyBorder="1" applyAlignment="1" applyProtection="1">
      <alignment horizontal="center" vertical="center"/>
      <protection locked="0"/>
    </xf>
    <xf numFmtId="0" fontId="12" fillId="0" borderId="10" xfId="2" applyFont="1" applyBorder="1" applyAlignment="1" applyProtection="1">
      <alignment horizontal="center" vertical="center" wrapText="1"/>
      <protection locked="0"/>
    </xf>
    <xf numFmtId="0" fontId="4" fillId="3" borderId="27" xfId="2" applyFont="1" applyFill="1" applyBorder="1" applyAlignment="1" applyProtection="1">
      <alignment horizontal="left" vertical="top" wrapText="1"/>
      <protection locked="0"/>
    </xf>
    <xf numFmtId="0" fontId="17" fillId="3" borderId="38" xfId="2" applyFill="1" applyBorder="1" applyAlignment="1" applyProtection="1">
      <alignment horizontal="center" vertical="center"/>
      <protection locked="0"/>
    </xf>
    <xf numFmtId="0" fontId="12" fillId="0" borderId="32" xfId="2" applyFont="1" applyBorder="1" applyAlignment="1" applyProtection="1">
      <alignment horizontal="center" vertical="center"/>
      <protection locked="0"/>
    </xf>
    <xf numFmtId="0" fontId="4" fillId="3" borderId="19" xfId="2" applyFont="1" applyFill="1" applyBorder="1" applyAlignment="1" applyProtection="1">
      <alignment horizontal="left" vertical="top" wrapText="1"/>
      <protection locked="0"/>
    </xf>
    <xf numFmtId="0" fontId="14" fillId="0" borderId="0" xfId="2" applyFont="1" applyProtection="1">
      <alignment vertical="center"/>
      <protection locked="0"/>
    </xf>
    <xf numFmtId="0" fontId="10" fillId="0" borderId="0" xfId="2" applyFont="1" applyProtection="1">
      <alignment vertical="center"/>
      <protection locked="0"/>
    </xf>
    <xf numFmtId="0" fontId="5" fillId="0" borderId="0" xfId="2" applyFont="1" applyProtection="1">
      <alignment vertical="center"/>
      <protection locked="0"/>
    </xf>
    <xf numFmtId="0" fontId="17" fillId="4" borderId="16" xfId="2" applyFill="1" applyBorder="1">
      <alignment vertical="center"/>
    </xf>
    <xf numFmtId="0" fontId="12" fillId="4" borderId="15" xfId="2" applyFont="1" applyFill="1" applyBorder="1">
      <alignment vertical="center"/>
    </xf>
    <xf numFmtId="0" fontId="17" fillId="4" borderId="18" xfId="2" applyFill="1" applyBorder="1" applyAlignment="1">
      <alignment horizontal="center" vertical="center"/>
    </xf>
    <xf numFmtId="0" fontId="22" fillId="0" borderId="0" xfId="0" applyFont="1" applyAlignment="1">
      <alignment vertical="center"/>
    </xf>
    <xf numFmtId="0" fontId="0" fillId="2" borderId="45" xfId="0" applyFill="1" applyBorder="1" applyAlignment="1">
      <alignment horizontal="center" vertical="center"/>
    </xf>
    <xf numFmtId="0" fontId="0" fillId="2" borderId="44" xfId="0" applyFill="1" applyBorder="1" applyAlignment="1">
      <alignment horizontal="right" vertical="center"/>
    </xf>
    <xf numFmtId="0" fontId="0" fillId="2" borderId="45" xfId="0" applyFill="1" applyBorder="1" applyAlignment="1">
      <alignment horizontal="left" vertical="center"/>
    </xf>
    <xf numFmtId="0" fontId="0" fillId="2" borderId="46" xfId="0" applyFill="1" applyBorder="1" applyAlignment="1">
      <alignment vertical="center"/>
    </xf>
    <xf numFmtId="0" fontId="0" fillId="0" borderId="1" xfId="1" applyFont="1" applyBorder="1" applyAlignment="1" applyProtection="1">
      <alignment horizontal="center" vertical="center" wrapText="1"/>
      <protection locked="0"/>
    </xf>
    <xf numFmtId="0" fontId="0" fillId="0" borderId="1" xfId="1" applyFont="1" applyBorder="1" applyAlignment="1">
      <alignment vertical="top"/>
    </xf>
    <xf numFmtId="0" fontId="0" fillId="0" borderId="1" xfId="1" applyFont="1" applyBorder="1" applyAlignment="1">
      <alignment horizontal="center" vertical="top"/>
    </xf>
    <xf numFmtId="0" fontId="0" fillId="0" borderId="1" xfId="1" applyFont="1" applyBorder="1" applyAlignment="1">
      <alignment vertical="top" wrapText="1"/>
    </xf>
    <xf numFmtId="0" fontId="0" fillId="0" borderId="1" xfId="0" applyBorder="1" applyAlignment="1">
      <alignment horizontal="center" vertical="top"/>
    </xf>
    <xf numFmtId="0" fontId="0" fillId="0" borderId="43" xfId="1" applyFont="1" applyBorder="1" applyAlignment="1">
      <alignment vertical="top" wrapText="1"/>
    </xf>
    <xf numFmtId="0" fontId="0" fillId="0" borderId="0" xfId="0" applyAlignment="1">
      <alignment vertical="top"/>
    </xf>
    <xf numFmtId="0" fontId="0" fillId="0" borderId="0" xfId="0" applyAlignment="1">
      <alignment vertical="top" wrapText="1"/>
    </xf>
    <xf numFmtId="0" fontId="0" fillId="0" borderId="0" xfId="0" applyProtection="1">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wrapText="1"/>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1" xfId="1" applyFont="1" applyBorder="1" applyAlignment="1" applyProtection="1">
      <alignment horizontal="center" vertical="center"/>
      <protection locked="0"/>
    </xf>
    <xf numFmtId="0" fontId="0" fillId="0" borderId="1" xfId="1" applyFont="1" applyBorder="1" applyAlignment="1" applyProtection="1">
      <alignment vertical="center"/>
      <protection locked="0"/>
    </xf>
    <xf numFmtId="0" fontId="0" fillId="0" borderId="1" xfId="1" applyFont="1" applyBorder="1" applyAlignment="1">
      <alignment horizontal="center" vertical="center"/>
    </xf>
    <xf numFmtId="0" fontId="0" fillId="0" borderId="1" xfId="0" applyBorder="1" applyProtection="1">
      <protection locked="0"/>
    </xf>
    <xf numFmtId="0" fontId="0" fillId="0" borderId="1" xfId="0" applyBorder="1" applyAlignment="1" applyProtection="1">
      <alignment vertical="center"/>
      <protection locked="0"/>
    </xf>
    <xf numFmtId="0" fontId="0" fillId="0" borderId="9" xfId="1" applyFont="1" applyBorder="1" applyAlignment="1" applyProtection="1">
      <alignment vertical="center"/>
      <protection locked="0"/>
    </xf>
    <xf numFmtId="0" fontId="0" fillId="0" borderId="9" xfId="1" applyFont="1" applyBorder="1" applyAlignment="1" applyProtection="1">
      <alignment horizontal="center" vertical="center" wrapText="1"/>
      <protection locked="0"/>
    </xf>
    <xf numFmtId="0" fontId="0" fillId="0" borderId="10" xfId="1" applyFont="1" applyBorder="1" applyAlignment="1" applyProtection="1">
      <alignment horizontal="center" vertical="center"/>
      <protection locked="0"/>
    </xf>
    <xf numFmtId="0" fontId="0" fillId="0" borderId="1" xfId="0" applyBorder="1" applyAlignment="1">
      <alignment horizontal="center" vertical="center"/>
    </xf>
    <xf numFmtId="0" fontId="0" fillId="0" borderId="9" xfId="0" applyBorder="1" applyAlignment="1" applyProtection="1">
      <alignment vertical="center" wrapText="1"/>
      <protection locked="0"/>
    </xf>
    <xf numFmtId="0" fontId="0" fillId="0" borderId="1" xfId="1" applyFont="1" applyBorder="1" applyAlignment="1">
      <alignment horizontal="center" vertical="center" wrapText="1"/>
    </xf>
    <xf numFmtId="0" fontId="0" fillId="0" borderId="1" xfId="1" applyFont="1" applyBorder="1" applyAlignment="1" applyProtection="1">
      <alignment vertical="center" wrapText="1"/>
      <protection locked="0"/>
    </xf>
    <xf numFmtId="0" fontId="0" fillId="0" borderId="2" xfId="1" applyFont="1" applyBorder="1" applyAlignment="1" applyProtection="1">
      <alignment horizontal="center" vertical="center" wrapText="1"/>
      <protection locked="0"/>
    </xf>
    <xf numFmtId="0" fontId="0" fillId="0" borderId="1" xfId="1" applyFont="1" applyBorder="1" applyAlignment="1" applyProtection="1">
      <alignment horizontal="left" vertical="center" wrapText="1"/>
      <protection locked="0"/>
    </xf>
    <xf numFmtId="0" fontId="20" fillId="0" borderId="0" xfId="0" applyFont="1" applyAlignment="1">
      <alignment horizontal="center" vertical="center"/>
    </xf>
    <xf numFmtId="0" fontId="0" fillId="0" borderId="33" xfId="0" applyBorder="1" applyAlignment="1">
      <alignment horizontal="left" vertical="top" wrapText="1"/>
    </xf>
    <xf numFmtId="0" fontId="0" fillId="0" borderId="33" xfId="0" applyBorder="1" applyAlignment="1">
      <alignment horizontal="left" vertical="top"/>
    </xf>
    <xf numFmtId="0" fontId="0" fillId="0" borderId="5" xfId="1" applyFont="1" applyBorder="1" applyAlignment="1" applyProtection="1">
      <alignment horizontal="center" vertical="center"/>
      <protection locked="0"/>
    </xf>
    <xf numFmtId="0" fontId="0" fillId="0" borderId="6" xfId="1" applyFont="1" applyBorder="1" applyAlignment="1" applyProtection="1">
      <alignment horizontal="center" vertical="center"/>
      <protection locked="0"/>
    </xf>
    <xf numFmtId="0" fontId="0" fillId="0" borderId="7" xfId="1" applyFont="1" applyBorder="1" applyAlignment="1" applyProtection="1">
      <alignment horizontal="left" vertical="center" wrapText="1"/>
      <protection locked="0"/>
    </xf>
    <xf numFmtId="0" fontId="0" fillId="0" borderId="9" xfId="1" applyFont="1" applyBorder="1" applyAlignment="1" applyProtection="1">
      <alignment horizontal="left" vertical="center" wrapText="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2" xfId="1" applyFont="1" applyBorder="1" applyAlignment="1" applyProtection="1">
      <alignment horizontal="left" vertical="center" wrapText="1"/>
      <protection locked="0"/>
    </xf>
    <xf numFmtId="0" fontId="0" fillId="0" borderId="13" xfId="1" applyFont="1" applyBorder="1" applyAlignment="1" applyProtection="1">
      <alignment horizontal="left" vertical="center" wrapText="1"/>
      <protection locked="0"/>
    </xf>
    <xf numFmtId="0" fontId="0" fillId="0" borderId="7" xfId="1" applyFont="1" applyBorder="1" applyAlignment="1" applyProtection="1">
      <alignment horizontal="left" vertical="center"/>
      <protection locked="0"/>
    </xf>
    <xf numFmtId="0" fontId="0" fillId="0" borderId="9" xfId="1" applyFont="1" applyBorder="1" applyAlignment="1" applyProtection="1">
      <alignment horizontal="left" vertical="center"/>
      <protection locked="0"/>
    </xf>
    <xf numFmtId="0" fontId="0" fillId="0" borderId="14" xfId="0"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textRotation="255" wrapText="1"/>
      <protection locked="0"/>
    </xf>
    <xf numFmtId="0" fontId="0" fillId="0" borderId="1" xfId="0" applyBorder="1" applyAlignment="1" applyProtection="1">
      <alignment vertical="center" textRotation="255"/>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49" fontId="0" fillId="0" borderId="7" xfId="0" applyNumberFormat="1" applyBorder="1" applyAlignment="1" applyProtection="1">
      <alignment horizontal="left" vertical="center"/>
      <protection locked="0"/>
    </xf>
    <xf numFmtId="49" fontId="0" fillId="0" borderId="8" xfId="0" applyNumberFormat="1" applyBorder="1" applyAlignment="1" applyProtection="1">
      <alignment horizontal="left" vertical="center"/>
      <protection locked="0"/>
    </xf>
    <xf numFmtId="49" fontId="0" fillId="0" borderId="9" xfId="0" applyNumberFormat="1" applyBorder="1" applyAlignment="1" applyProtection="1">
      <alignment horizontal="left" vertical="center"/>
      <protection locked="0"/>
    </xf>
    <xf numFmtId="0" fontId="0" fillId="0" borderId="7" xfId="0"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21" fillId="0" borderId="0" xfId="0" applyFont="1" applyAlignment="1">
      <alignment horizontal="center" vertical="center"/>
    </xf>
    <xf numFmtId="0" fontId="29" fillId="0" borderId="0" xfId="0" applyFont="1" applyAlignment="1">
      <alignment horizontal="left" vertical="center"/>
    </xf>
    <xf numFmtId="0" fontId="29" fillId="0" borderId="33" xfId="0" applyFont="1" applyBorder="1" applyAlignment="1">
      <alignment horizontal="left"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7" fillId="0" borderId="28" xfId="2" applyFont="1" applyBorder="1" applyAlignment="1" applyProtection="1">
      <alignment horizontal="left" vertical="top"/>
      <protection locked="0"/>
    </xf>
    <xf numFmtId="0" fontId="17" fillId="0" borderId="29" xfId="2" applyBorder="1" applyAlignment="1" applyProtection="1">
      <alignment horizontal="left" vertical="top"/>
      <protection locked="0"/>
    </xf>
    <xf numFmtId="0" fontId="17" fillId="0" borderId="37" xfId="2" applyBorder="1" applyAlignment="1" applyProtection="1">
      <alignment horizontal="left" vertical="top"/>
      <protection locked="0"/>
    </xf>
    <xf numFmtId="0" fontId="5" fillId="3" borderId="38" xfId="2" applyFont="1" applyFill="1" applyBorder="1" applyAlignment="1" applyProtection="1">
      <alignment horizontal="left" vertical="top" wrapText="1"/>
      <protection locked="0"/>
    </xf>
    <xf numFmtId="0" fontId="17" fillId="3" borderId="39" xfId="2" applyFill="1" applyBorder="1" applyAlignment="1" applyProtection="1">
      <alignment horizontal="left" vertical="top" wrapText="1"/>
      <protection locked="0"/>
    </xf>
    <xf numFmtId="0" fontId="17" fillId="3" borderId="40" xfId="2" applyFill="1" applyBorder="1" applyAlignment="1" applyProtection="1">
      <alignment horizontal="left" vertical="top" wrapText="1"/>
      <protection locked="0"/>
    </xf>
    <xf numFmtId="0" fontId="12" fillId="3" borderId="7" xfId="2" applyFont="1" applyFill="1" applyBorder="1" applyAlignment="1" applyProtection="1">
      <alignment horizontal="center" vertical="center"/>
      <protection locked="0"/>
    </xf>
    <xf numFmtId="0" fontId="12" fillId="3" borderId="9" xfId="2" applyFont="1" applyFill="1" applyBorder="1" applyAlignment="1" applyProtection="1">
      <alignment horizontal="center" vertical="center"/>
      <protection locked="0"/>
    </xf>
    <xf numFmtId="0" fontId="12" fillId="3" borderId="32" xfId="2" applyFont="1" applyFill="1" applyBorder="1" applyAlignment="1" applyProtection="1">
      <alignment horizontal="center" vertical="center"/>
      <protection locked="0"/>
    </xf>
    <xf numFmtId="0" fontId="17" fillId="3" borderId="32" xfId="2" applyFill="1" applyBorder="1" applyAlignment="1" applyProtection="1">
      <alignment horizontal="center" vertical="center"/>
      <protection locked="0"/>
    </xf>
    <xf numFmtId="0" fontId="10" fillId="5" borderId="7" xfId="2" applyFont="1" applyFill="1" applyBorder="1" applyAlignment="1" applyProtection="1">
      <alignment horizontal="center" vertical="center"/>
      <protection locked="0"/>
    </xf>
    <xf numFmtId="0" fontId="10" fillId="5" borderId="9" xfId="2" applyFont="1" applyFill="1" applyBorder="1" applyAlignment="1" applyProtection="1">
      <alignment horizontal="center" vertical="center"/>
      <protection locked="0"/>
    </xf>
    <xf numFmtId="0" fontId="13" fillId="3" borderId="1" xfId="2" applyFont="1" applyFill="1" applyBorder="1" applyAlignment="1" applyProtection="1">
      <alignment horizontal="center" vertical="center"/>
      <protection locked="0"/>
    </xf>
    <xf numFmtId="0" fontId="17" fillId="3" borderId="1" xfId="2" applyFill="1" applyBorder="1" applyAlignment="1" applyProtection="1">
      <alignment horizontal="center" vertical="center"/>
      <protection locked="0"/>
    </xf>
    <xf numFmtId="0" fontId="13" fillId="3" borderId="7" xfId="2" applyFont="1" applyFill="1" applyBorder="1" applyAlignment="1" applyProtection="1">
      <alignment horizontal="center" vertical="center"/>
      <protection locked="0"/>
    </xf>
    <xf numFmtId="0" fontId="17" fillId="3" borderId="9" xfId="2" applyFill="1" applyBorder="1" applyAlignment="1" applyProtection="1">
      <alignment horizontal="center" vertical="center"/>
      <protection locked="0"/>
    </xf>
    <xf numFmtId="0" fontId="11" fillId="3" borderId="1" xfId="2" applyFont="1" applyFill="1" applyBorder="1" applyAlignment="1" applyProtection="1">
      <alignment horizontal="center" vertical="center"/>
      <protection locked="0"/>
    </xf>
    <xf numFmtId="0" fontId="13" fillId="3" borderId="9" xfId="2" applyFont="1" applyFill="1" applyBorder="1" applyAlignment="1" applyProtection="1">
      <alignment horizontal="center" vertical="center"/>
      <protection locked="0"/>
    </xf>
    <xf numFmtId="0" fontId="16" fillId="3" borderId="1" xfId="2" applyFont="1" applyFill="1" applyBorder="1" applyAlignment="1" applyProtection="1">
      <alignment horizontal="center" vertical="center"/>
      <protection locked="0"/>
    </xf>
    <xf numFmtId="0" fontId="16" fillId="3" borderId="7" xfId="2" applyFont="1" applyFill="1" applyBorder="1" applyAlignment="1" applyProtection="1">
      <alignment horizontal="center" vertical="center"/>
      <protection locked="0"/>
    </xf>
    <xf numFmtId="0" fontId="16" fillId="3" borderId="9" xfId="2" applyFont="1" applyFill="1" applyBorder="1" applyAlignment="1" applyProtection="1">
      <alignment horizontal="center" vertical="center"/>
      <protection locked="0"/>
    </xf>
    <xf numFmtId="0" fontId="8" fillId="0" borderId="28" xfId="2" applyFont="1" applyBorder="1" applyAlignment="1" applyProtection="1">
      <alignment horizontal="center" vertical="center"/>
      <protection locked="0"/>
    </xf>
    <xf numFmtId="0" fontId="9" fillId="0" borderId="29" xfId="2" applyFont="1" applyBorder="1" applyAlignment="1" applyProtection="1">
      <alignment horizontal="center" vertical="center"/>
      <protection locked="0"/>
    </xf>
    <xf numFmtId="0" fontId="15" fillId="3" borderId="1" xfId="2" applyFont="1" applyFill="1" applyBorder="1" applyAlignment="1" applyProtection="1">
      <alignment horizontal="center" vertical="center"/>
      <protection locked="0"/>
    </xf>
    <xf numFmtId="0" fontId="10" fillId="0" borderId="24" xfId="2" applyFont="1" applyBorder="1" applyAlignment="1" applyProtection="1">
      <alignment horizontal="center" vertical="center"/>
      <protection locked="0"/>
    </xf>
    <xf numFmtId="0" fontId="17" fillId="0" borderId="24" xfId="2" applyBorder="1" applyAlignment="1" applyProtection="1">
      <alignment horizontal="center" vertical="center"/>
      <protection locked="0"/>
    </xf>
    <xf numFmtId="0" fontId="10" fillId="0" borderId="1" xfId="2" applyFont="1" applyBorder="1" applyAlignment="1" applyProtection="1">
      <alignment horizontal="center" vertical="center"/>
      <protection locked="0"/>
    </xf>
    <xf numFmtId="0" fontId="17" fillId="0" borderId="1" xfId="2" applyBorder="1" applyAlignment="1" applyProtection="1">
      <alignment horizontal="center" vertical="center"/>
      <protection locked="0"/>
    </xf>
    <xf numFmtId="0" fontId="25" fillId="0" borderId="1" xfId="2" applyFont="1" applyBorder="1" applyAlignment="1" applyProtection="1">
      <alignment horizontal="center" vertical="center"/>
      <protection locked="0"/>
    </xf>
    <xf numFmtId="0" fontId="5" fillId="5" borderId="7" xfId="2" applyFont="1" applyFill="1" applyBorder="1" applyAlignment="1" applyProtection="1">
      <alignment horizontal="center" vertical="center"/>
      <protection locked="0"/>
    </xf>
    <xf numFmtId="0" fontId="25" fillId="0" borderId="7" xfId="2" applyFont="1" applyBorder="1" applyAlignment="1" applyProtection="1">
      <alignment horizontal="center" vertical="center"/>
      <protection locked="0"/>
    </xf>
    <xf numFmtId="0" fontId="25" fillId="0" borderId="9" xfId="2" applyFont="1" applyBorder="1" applyAlignment="1" applyProtection="1">
      <alignment horizontal="center" vertical="center"/>
      <protection locked="0"/>
    </xf>
    <xf numFmtId="0" fontId="25" fillId="0" borderId="24" xfId="2" applyFont="1" applyBorder="1" applyAlignment="1" applyProtection="1">
      <alignment horizontal="center" vertical="center"/>
      <protection locked="0"/>
    </xf>
    <xf numFmtId="0" fontId="25" fillId="0" borderId="32" xfId="2" applyFont="1" applyBorder="1" applyAlignment="1" applyProtection="1">
      <alignment horizontal="center" vertical="center"/>
      <protection locked="0"/>
    </xf>
    <xf numFmtId="0" fontId="25" fillId="3" borderId="7" xfId="2" applyFont="1" applyFill="1" applyBorder="1" applyAlignment="1" applyProtection="1">
      <alignment horizontal="center" vertical="center"/>
      <protection locked="0"/>
    </xf>
    <xf numFmtId="0" fontId="25" fillId="3" borderId="9" xfId="2" applyFont="1" applyFill="1" applyBorder="1" applyAlignment="1" applyProtection="1">
      <alignment horizontal="center" vertical="center"/>
      <protection locked="0"/>
    </xf>
    <xf numFmtId="0" fontId="17" fillId="0" borderId="28" xfId="2" applyBorder="1" applyAlignment="1" applyProtection="1">
      <alignment horizontal="center" vertical="center"/>
      <protection locked="0"/>
    </xf>
    <xf numFmtId="0" fontId="17" fillId="0" borderId="29" xfId="2" applyBorder="1" applyAlignment="1" applyProtection="1">
      <alignment horizontal="center" vertical="center"/>
      <protection locked="0"/>
    </xf>
    <xf numFmtId="0" fontId="24" fillId="0" borderId="7" xfId="4" applyFont="1" applyBorder="1" applyAlignment="1">
      <alignment horizontal="center" vertical="center"/>
    </xf>
    <xf numFmtId="0" fontId="24" fillId="0" borderId="9" xfId="4" applyFont="1" applyBorder="1" applyAlignment="1">
      <alignment horizontal="center" vertical="center"/>
    </xf>
    <xf numFmtId="0" fontId="24" fillId="0" borderId="32" xfId="4" applyFont="1" applyBorder="1" applyAlignment="1">
      <alignment horizontal="center" vertical="center"/>
    </xf>
    <xf numFmtId="0" fontId="3" fillId="6" borderId="25" xfId="4" applyFill="1" applyBorder="1" applyAlignment="1">
      <alignment horizontal="center" vertical="center"/>
    </xf>
    <xf numFmtId="0" fontId="3" fillId="6" borderId="8" xfId="4" applyFill="1" applyBorder="1" applyAlignment="1">
      <alignment horizontal="center" vertical="center"/>
    </xf>
    <xf numFmtId="0" fontId="3" fillId="6" borderId="42" xfId="4" applyFill="1" applyBorder="1" applyAlignment="1">
      <alignment horizontal="center" vertical="center"/>
    </xf>
    <xf numFmtId="0" fontId="24" fillId="6" borderId="25" xfId="4" applyFont="1" applyFill="1" applyBorder="1" applyAlignment="1">
      <alignment horizontal="center" vertical="center"/>
    </xf>
    <xf numFmtId="0" fontId="26" fillId="6" borderId="8" xfId="4" applyFont="1" applyFill="1" applyBorder="1" applyAlignment="1">
      <alignment horizontal="center" vertical="center"/>
    </xf>
    <xf numFmtId="0" fontId="26" fillId="6" borderId="42" xfId="4" applyFont="1" applyFill="1" applyBorder="1" applyAlignment="1">
      <alignment horizontal="center" vertical="center"/>
    </xf>
    <xf numFmtId="0" fontId="24" fillId="0" borderId="1" xfId="4" applyFont="1" applyBorder="1" applyAlignment="1">
      <alignment horizontal="center" vertical="center"/>
    </xf>
    <xf numFmtId="0" fontId="3" fillId="0" borderId="28" xfId="2" applyFont="1" applyBorder="1" applyAlignment="1">
      <alignment horizontal="left" vertical="top"/>
    </xf>
    <xf numFmtId="0" fontId="17" fillId="0" borderId="29" xfId="2" applyBorder="1" applyAlignment="1">
      <alignment horizontal="left" vertical="top"/>
    </xf>
    <xf numFmtId="0" fontId="17" fillId="0" borderId="37" xfId="2" applyBorder="1" applyAlignment="1">
      <alignment horizontal="left" vertical="top"/>
    </xf>
    <xf numFmtId="0" fontId="2" fillId="3" borderId="38" xfId="2" applyFont="1" applyFill="1" applyBorder="1" applyAlignment="1">
      <alignment horizontal="left" vertical="top" wrapText="1"/>
    </xf>
    <xf numFmtId="0" fontId="17" fillId="3" borderId="39" xfId="2" applyFill="1" applyBorder="1" applyAlignment="1">
      <alignment horizontal="left" vertical="top" wrapText="1"/>
    </xf>
    <xf numFmtId="0" fontId="17" fillId="3" borderId="40" xfId="2" applyFill="1" applyBorder="1" applyAlignment="1">
      <alignment horizontal="left" vertical="top" wrapText="1"/>
    </xf>
    <xf numFmtId="0" fontId="3" fillId="0" borderId="24" xfId="4" applyBorder="1" applyAlignment="1">
      <alignment horizontal="center" vertical="center"/>
    </xf>
    <xf numFmtId="0" fontId="5" fillId="3" borderId="38" xfId="2" applyFont="1" applyFill="1" applyBorder="1" applyAlignment="1">
      <alignment horizontal="left" vertical="top" wrapText="1"/>
    </xf>
  </cellXfs>
  <cellStyles count="5">
    <cellStyle name="標準" xfId="0" builtinId="0"/>
    <cellStyle name="標準 2" xfId="1" xr:uid="{00000000-0005-0000-0000-000001000000}"/>
    <cellStyle name="標準 3" xfId="2" xr:uid="{5B6CB543-ADC5-4A10-9EE6-CCDF6A65ED24}"/>
    <cellStyle name="標準 3 2" xfId="3" xr:uid="{E4C89434-F7AA-4645-9780-2CB005A9E854}"/>
    <cellStyle name="標準 3 2 2" xfId="4" xr:uid="{EA974841-3882-48C3-B87C-AFFBC6E06C63}"/>
  </cellStyles>
  <dxfs count="11">
    <dxf>
      <font>
        <color theme="0"/>
      </font>
    </dxf>
    <dxf>
      <font>
        <color theme="4" tint="0.39994506668294322"/>
      </font>
    </dxf>
    <dxf>
      <font>
        <color theme="4" tint="0.39994506668294322"/>
      </font>
    </dxf>
    <dxf>
      <font>
        <color theme="4" tint="0.39994506668294322"/>
      </font>
    </dxf>
    <dxf>
      <font>
        <color theme="4" tint="0.39994506668294322"/>
      </font>
    </dxf>
    <dxf>
      <font>
        <color theme="4" tint="0.39994506668294322"/>
      </font>
    </dxf>
    <dxf>
      <fill>
        <patternFill>
          <bgColor theme="4" tint="0.39994506668294322"/>
        </patternFill>
      </fill>
    </dxf>
    <dxf>
      <fill>
        <patternFill>
          <bgColor theme="4" tint="0.39994506668294322"/>
        </patternFill>
      </fill>
    </dxf>
    <dxf>
      <font>
        <color auto="1"/>
      </font>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6B95D3"/>
      <color rgb="FF8BB8E1"/>
      <color rgb="FF5C5FE2"/>
      <color rgb="FF7EE1EE"/>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111126</xdr:colOff>
      <xdr:row>14</xdr:row>
      <xdr:rowOff>257644</xdr:rowOff>
    </xdr:from>
    <xdr:to>
      <xdr:col>2</xdr:col>
      <xdr:colOff>5428684</xdr:colOff>
      <xdr:row>14</xdr:row>
      <xdr:rowOff>1281748</xdr:rowOff>
    </xdr:to>
    <xdr:pic>
      <xdr:nvPicPr>
        <xdr:cNvPr id="3" name="図 2">
          <a:extLst>
            <a:ext uri="{FF2B5EF4-FFF2-40B4-BE49-F238E27FC236}">
              <a16:creationId xmlns:a16="http://schemas.microsoft.com/office/drawing/2014/main" id="{D80C69F2-2229-6994-4452-A3278E4675BF}"/>
            </a:ext>
          </a:extLst>
        </xdr:cNvPr>
        <xdr:cNvPicPr>
          <a:picLocks noChangeAspect="1"/>
        </xdr:cNvPicPr>
      </xdr:nvPicPr>
      <xdr:blipFill>
        <a:blip xmlns:r="http://schemas.openxmlformats.org/officeDocument/2006/relationships" r:embed="rId1"/>
        <a:stretch>
          <a:fillRect/>
        </a:stretch>
      </xdr:blipFill>
      <xdr:spPr>
        <a:xfrm>
          <a:off x="2420939" y="7877644"/>
          <a:ext cx="5317558" cy="1024104"/>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xdr:colOff>
      <xdr:row>22</xdr:row>
      <xdr:rowOff>693966</xdr:rowOff>
    </xdr:from>
    <xdr:to>
      <xdr:col>13</xdr:col>
      <xdr:colOff>2562225</xdr:colOff>
      <xdr:row>28</xdr:row>
      <xdr:rowOff>54429</xdr:rowOff>
    </xdr:to>
    <xdr:sp macro="" textlink="">
      <xdr:nvSpPr>
        <xdr:cNvPr id="2" name="正方形/長方形 1">
          <a:extLst>
            <a:ext uri="{FF2B5EF4-FFF2-40B4-BE49-F238E27FC236}">
              <a16:creationId xmlns:a16="http://schemas.microsoft.com/office/drawing/2014/main" id="{8335E0E1-4746-AB93-0001-EABEAE50859D}"/>
            </a:ext>
          </a:extLst>
        </xdr:cNvPr>
        <xdr:cNvSpPr/>
      </xdr:nvSpPr>
      <xdr:spPr>
        <a:xfrm>
          <a:off x="8243207" y="8450037"/>
          <a:ext cx="2524125" cy="229960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a:t>
          </a:r>
          <a:r>
            <a:rPr kumimoji="1" lang="ja-JP" altLang="en-US" sz="1100"/>
            <a:t>～</a:t>
          </a:r>
          <a:r>
            <a:rPr kumimoji="1" lang="en-US" altLang="ja-JP" sz="1100"/>
            <a:t>【S】</a:t>
          </a:r>
          <a:r>
            <a:rPr kumimoji="1" lang="ja-JP" altLang="en-US" sz="1100"/>
            <a:t>は</a:t>
          </a:r>
          <a:endParaRPr kumimoji="1" lang="en-US" altLang="ja-JP" sz="1100"/>
        </a:p>
        <a:p>
          <a:pPr algn="l"/>
          <a:r>
            <a:rPr kumimoji="1" lang="ja-JP" altLang="en-US" sz="1100"/>
            <a:t>それぞれ個別のシートに情報を入力してください</a:t>
          </a:r>
          <a:endParaRPr kumimoji="1" lang="en-US" altLang="ja-JP" sz="1100"/>
        </a:p>
        <a:p>
          <a:pPr algn="l"/>
          <a:r>
            <a:rPr kumimoji="1" lang="ja-JP" altLang="en-US" sz="1100"/>
            <a:t>（データが自動入力されます）</a:t>
          </a:r>
          <a:endParaRPr kumimoji="1" lang="en-US" altLang="ja-JP" sz="1100"/>
        </a:p>
        <a:p>
          <a:pPr algn="l"/>
          <a:r>
            <a:rPr kumimoji="1" lang="ja-JP" altLang="en-US" sz="1100"/>
            <a:t>各シートに入力する情報がない場合も、「</a:t>
          </a:r>
          <a:r>
            <a:rPr kumimoji="1" lang="en-US" altLang="ja-JP" sz="1100"/>
            <a:t>0</a:t>
          </a:r>
          <a:r>
            <a:rPr kumimoji="1" lang="ja-JP" altLang="en-US" sz="1100"/>
            <a:t>」項目、「</a:t>
          </a:r>
          <a:r>
            <a:rPr kumimoji="1" lang="en-US" altLang="ja-JP" sz="1100"/>
            <a:t>×</a:t>
          </a:r>
          <a:r>
            <a:rPr kumimoji="1" lang="ja-JP" altLang="en-US" sz="1100"/>
            <a:t>」等の入力をお願いします。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8</xdr:row>
      <xdr:rowOff>19050</xdr:rowOff>
    </xdr:from>
    <xdr:to>
      <xdr:col>2</xdr:col>
      <xdr:colOff>1647825</xdr:colOff>
      <xdr:row>11</xdr:row>
      <xdr:rowOff>38100</xdr:rowOff>
    </xdr:to>
    <xdr:sp macro="" textlink="">
      <xdr:nvSpPr>
        <xdr:cNvPr id="3" name="正方形/長方形 2">
          <a:extLst>
            <a:ext uri="{FF2B5EF4-FFF2-40B4-BE49-F238E27FC236}">
              <a16:creationId xmlns:a16="http://schemas.microsoft.com/office/drawing/2014/main" id="{8E7FB24E-C922-B632-EBB6-285D5A55F72D}"/>
            </a:ext>
          </a:extLst>
        </xdr:cNvPr>
        <xdr:cNvSpPr/>
      </xdr:nvSpPr>
      <xdr:spPr>
        <a:xfrm>
          <a:off x="857250" y="192405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123825</xdr:colOff>
      <xdr:row>26</xdr:row>
      <xdr:rowOff>171450</xdr:rowOff>
    </xdr:from>
    <xdr:to>
      <xdr:col>2</xdr:col>
      <xdr:colOff>1638300</xdr:colOff>
      <xdr:row>29</xdr:row>
      <xdr:rowOff>190500</xdr:rowOff>
    </xdr:to>
    <xdr:sp macro="" textlink="">
      <xdr:nvSpPr>
        <xdr:cNvPr id="3" name="正方形/長方形 2">
          <a:extLst>
            <a:ext uri="{FF2B5EF4-FFF2-40B4-BE49-F238E27FC236}">
              <a16:creationId xmlns:a16="http://schemas.microsoft.com/office/drawing/2014/main" id="{CFBB11BF-8F91-4D4E-B43A-648B89248EE7}"/>
            </a:ext>
          </a:extLst>
        </xdr:cNvPr>
        <xdr:cNvSpPr/>
      </xdr:nvSpPr>
      <xdr:spPr>
        <a:xfrm>
          <a:off x="847725" y="6096000"/>
          <a:ext cx="1895475" cy="733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以下、該当項目があれば追加記載をお願いします</a:t>
          </a:r>
          <a:endParaRPr kumimoji="1" lang="en-US" altLang="ja-JP" sz="1100"/>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view="pageBreakPreview" zoomScale="120" zoomScaleNormal="100" zoomScaleSheetLayoutView="120" workbookViewId="0">
      <selection activeCell="A2" sqref="A2:C2"/>
    </sheetView>
  </sheetViews>
  <sheetFormatPr defaultRowHeight="13.5"/>
  <cols>
    <col min="1" max="1" width="6.5" style="88" customWidth="1"/>
    <col min="2" max="2" width="27.5" style="88" customWidth="1"/>
    <col min="3" max="3" width="97.5" style="89" customWidth="1"/>
  </cols>
  <sheetData>
    <row r="1" spans="1:11" ht="18.75">
      <c r="A1" s="111" t="s">
        <v>243</v>
      </c>
      <c r="B1" s="111"/>
      <c r="C1" s="111"/>
      <c r="D1" s="6"/>
      <c r="E1" s="6"/>
      <c r="F1" s="6"/>
      <c r="G1" s="6"/>
      <c r="H1" s="6"/>
      <c r="I1" s="6"/>
      <c r="J1" s="6"/>
      <c r="K1" s="6"/>
    </row>
    <row r="2" spans="1:11" ht="87.75" customHeight="1">
      <c r="A2" s="112" t="s">
        <v>223</v>
      </c>
      <c r="B2" s="113"/>
      <c r="C2" s="113"/>
    </row>
    <row r="3" spans="1:11" ht="42.75" customHeight="1">
      <c r="A3" s="84" t="s">
        <v>82</v>
      </c>
      <c r="B3" s="83" t="s">
        <v>11</v>
      </c>
      <c r="C3" s="85" t="s">
        <v>224</v>
      </c>
    </row>
    <row r="4" spans="1:11" ht="127.5" customHeight="1">
      <c r="A4" s="84" t="s">
        <v>83</v>
      </c>
      <c r="B4" s="83" t="s">
        <v>62</v>
      </c>
      <c r="C4" s="85" t="s">
        <v>225</v>
      </c>
    </row>
    <row r="5" spans="1:11" ht="29.25" customHeight="1">
      <c r="A5" s="84" t="s">
        <v>84</v>
      </c>
      <c r="B5" s="83" t="s">
        <v>23</v>
      </c>
      <c r="C5" s="85" t="s">
        <v>63</v>
      </c>
    </row>
    <row r="6" spans="1:11" ht="29.25" customHeight="1">
      <c r="A6" s="84" t="s">
        <v>85</v>
      </c>
      <c r="B6" s="83" t="s">
        <v>15</v>
      </c>
      <c r="C6" s="85" t="s">
        <v>226</v>
      </c>
    </row>
    <row r="7" spans="1:11" ht="15" customHeight="1">
      <c r="A7" s="84" t="s">
        <v>86</v>
      </c>
      <c r="B7" s="83" t="s">
        <v>227</v>
      </c>
      <c r="C7" s="85" t="s">
        <v>228</v>
      </c>
    </row>
    <row r="8" spans="1:11" ht="15" customHeight="1">
      <c r="A8" s="84" t="s">
        <v>87</v>
      </c>
      <c r="B8" s="83" t="s">
        <v>48</v>
      </c>
      <c r="C8" s="85" t="s">
        <v>229</v>
      </c>
    </row>
    <row r="9" spans="1:11" ht="29.25" customHeight="1">
      <c r="A9" s="84" t="s">
        <v>88</v>
      </c>
      <c r="B9" s="83" t="s">
        <v>19</v>
      </c>
      <c r="C9" s="85" t="s">
        <v>230</v>
      </c>
    </row>
    <row r="10" spans="1:11" ht="29.25" customHeight="1">
      <c r="A10" s="86" t="s">
        <v>89</v>
      </c>
      <c r="B10" s="83" t="s">
        <v>250</v>
      </c>
      <c r="C10" s="85" t="s">
        <v>231</v>
      </c>
    </row>
    <row r="11" spans="1:11" ht="29.25" customHeight="1">
      <c r="A11" s="84" t="s">
        <v>90</v>
      </c>
      <c r="B11" s="83" t="s">
        <v>232</v>
      </c>
      <c r="C11" s="85" t="s">
        <v>233</v>
      </c>
    </row>
    <row r="12" spans="1:11" ht="29.25" customHeight="1">
      <c r="A12" s="84" t="s">
        <v>91</v>
      </c>
      <c r="B12" s="83" t="s">
        <v>49</v>
      </c>
      <c r="C12" s="85" t="s">
        <v>251</v>
      </c>
    </row>
    <row r="13" spans="1:11" ht="20.25" customHeight="1">
      <c r="A13" s="84" t="s">
        <v>92</v>
      </c>
      <c r="B13" s="85" t="s">
        <v>221</v>
      </c>
      <c r="C13" s="85" t="s">
        <v>234</v>
      </c>
    </row>
    <row r="14" spans="1:11" ht="29.25" customHeight="1">
      <c r="A14" s="84" t="s">
        <v>93</v>
      </c>
      <c r="B14" s="85" t="s">
        <v>28</v>
      </c>
      <c r="C14" s="85" t="s">
        <v>235</v>
      </c>
    </row>
    <row r="15" spans="1:11" ht="108.75" customHeight="1">
      <c r="A15" s="84" t="s">
        <v>94</v>
      </c>
      <c r="B15" s="85" t="s">
        <v>252</v>
      </c>
      <c r="C15" s="85" t="s">
        <v>139</v>
      </c>
    </row>
    <row r="16" spans="1:11" ht="57" customHeight="1">
      <c r="A16" s="84" t="s">
        <v>95</v>
      </c>
      <c r="B16" s="83" t="s">
        <v>26</v>
      </c>
      <c r="C16" s="85" t="s">
        <v>236</v>
      </c>
    </row>
    <row r="17" spans="1:3" ht="56.25" customHeight="1">
      <c r="A17" s="84" t="s">
        <v>96</v>
      </c>
      <c r="B17" s="85" t="s">
        <v>50</v>
      </c>
      <c r="C17" s="87" t="s">
        <v>237</v>
      </c>
    </row>
    <row r="18" spans="1:3" ht="29.25" customHeight="1">
      <c r="A18" s="84" t="s">
        <v>97</v>
      </c>
      <c r="B18" s="85" t="s">
        <v>146</v>
      </c>
      <c r="C18" s="85" t="s">
        <v>238</v>
      </c>
    </row>
    <row r="19" spans="1:3" ht="29.25" customHeight="1">
      <c r="A19" s="84" t="s">
        <v>98</v>
      </c>
      <c r="B19" s="85" t="s">
        <v>119</v>
      </c>
      <c r="C19" s="87" t="s">
        <v>239</v>
      </c>
    </row>
    <row r="20" spans="1:3" ht="29.25" customHeight="1">
      <c r="A20" s="84" t="s">
        <v>99</v>
      </c>
      <c r="B20" s="85" t="s">
        <v>185</v>
      </c>
      <c r="C20" s="85" t="s">
        <v>253</v>
      </c>
    </row>
    <row r="21" spans="1:3" ht="29.25" customHeight="1">
      <c r="A21" s="84" t="s">
        <v>100</v>
      </c>
      <c r="B21" s="85" t="s">
        <v>189</v>
      </c>
      <c r="C21" s="85" t="s">
        <v>254</v>
      </c>
    </row>
    <row r="22" spans="1:3" ht="42.75" customHeight="1">
      <c r="A22" s="84" t="s">
        <v>101</v>
      </c>
      <c r="B22" s="85" t="s">
        <v>56</v>
      </c>
      <c r="C22" s="87" t="s">
        <v>240</v>
      </c>
    </row>
    <row r="23" spans="1:3" ht="69.75" customHeight="1">
      <c r="A23" s="84" t="s">
        <v>102</v>
      </c>
      <c r="B23" s="85" t="s">
        <v>27</v>
      </c>
      <c r="C23" s="85" t="s">
        <v>255</v>
      </c>
    </row>
    <row r="24" spans="1:3" ht="29.25" customHeight="1">
      <c r="A24" s="84" t="s">
        <v>103</v>
      </c>
      <c r="B24" s="83" t="s">
        <v>57</v>
      </c>
      <c r="C24" s="85" t="s">
        <v>241</v>
      </c>
    </row>
    <row r="25" spans="1:3" ht="15" customHeight="1">
      <c r="A25" s="84" t="s">
        <v>104</v>
      </c>
      <c r="B25" s="85" t="s">
        <v>112</v>
      </c>
      <c r="C25" s="85" t="s">
        <v>114</v>
      </c>
    </row>
    <row r="26" spans="1:3" ht="69.75" customHeight="1">
      <c r="A26" s="84" t="s">
        <v>184</v>
      </c>
      <c r="B26" s="83" t="s">
        <v>29</v>
      </c>
      <c r="C26" s="85" t="s">
        <v>242</v>
      </c>
    </row>
  </sheetData>
  <mergeCells count="2">
    <mergeCell ref="A1:C1"/>
    <mergeCell ref="A2:C2"/>
  </mergeCells>
  <phoneticPr fontId="19"/>
  <printOptions horizontalCentered="1"/>
  <pageMargins left="0.23622047244094491" right="0.23622047244094491" top="0.55118110236220474" bottom="0.35433070866141736" header="0.31496062992125984" footer="0.31496062992125984"/>
  <pageSetup paperSize="9" scale="76" fitToHeight="0" orientation="portrait" r:id="rId1"/>
  <headerFooter>
    <oddHeader>&amp;L【浜医様式】Mk2-1(10_0)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view="pageBreakPreview" zoomScaleNormal="100" zoomScaleSheetLayoutView="100" workbookViewId="0">
      <selection activeCell="B10" sqref="B10:C10"/>
    </sheetView>
  </sheetViews>
  <sheetFormatPr defaultColWidth="9" defaultRowHeight="13.5"/>
  <cols>
    <col min="1" max="1" width="4.125" style="92" customWidth="1"/>
    <col min="2" max="2" width="8.125" style="92" customWidth="1"/>
    <col min="3" max="3" width="15.875" style="91" customWidth="1"/>
    <col min="4" max="4" width="4.625" style="92" customWidth="1"/>
    <col min="5" max="5" width="3" style="93" customWidth="1"/>
    <col min="6" max="6" width="13.625" style="94" customWidth="1"/>
    <col min="7" max="7" width="3" style="92" customWidth="1"/>
    <col min="8" max="8" width="13.625" style="94" customWidth="1"/>
    <col min="9" max="9" width="3" style="92" customWidth="1"/>
    <col min="10" max="10" width="13.625" style="94" customWidth="1"/>
    <col min="11" max="11" width="3" style="92" customWidth="1"/>
    <col min="12" max="12" width="13.625" style="94" customWidth="1"/>
    <col min="13" max="13" width="8.375" style="90" bestFit="1" customWidth="1"/>
    <col min="14" max="14" width="34.25" style="90" customWidth="1"/>
    <col min="15" max="16384" width="9" style="90"/>
  </cols>
  <sheetData>
    <row r="1" spans="1:14" ht="18.75">
      <c r="A1" s="125" t="s">
        <v>244</v>
      </c>
      <c r="B1" s="125"/>
      <c r="C1" s="125"/>
      <c r="D1" s="125"/>
      <c r="E1" s="125"/>
      <c r="F1" s="125"/>
      <c r="G1" s="125"/>
      <c r="H1" s="125"/>
      <c r="I1" s="125"/>
      <c r="J1" s="125"/>
      <c r="K1" s="125"/>
      <c r="L1" s="125"/>
      <c r="M1" s="125"/>
    </row>
    <row r="2" spans="1:14">
      <c r="A2" s="91"/>
      <c r="B2" s="91"/>
    </row>
    <row r="3" spans="1:14" ht="20.100000000000001" customHeight="1">
      <c r="A3" s="95" t="s">
        <v>0</v>
      </c>
      <c r="B3" s="95"/>
      <c r="C3" s="132"/>
      <c r="D3" s="133"/>
      <c r="E3" s="133"/>
      <c r="F3" s="133"/>
      <c r="G3" s="133"/>
      <c r="H3" s="133"/>
      <c r="I3" s="133"/>
      <c r="J3" s="133"/>
      <c r="K3" s="133"/>
      <c r="L3" s="133"/>
      <c r="M3" s="134"/>
      <c r="N3" s="93"/>
    </row>
    <row r="4" spans="1:14" ht="39" customHeight="1">
      <c r="A4" s="95" t="s">
        <v>1</v>
      </c>
      <c r="B4" s="95"/>
      <c r="C4" s="132"/>
      <c r="D4" s="133"/>
      <c r="E4" s="133"/>
      <c r="F4" s="133"/>
      <c r="G4" s="133"/>
      <c r="H4" s="133"/>
      <c r="I4" s="133"/>
      <c r="J4" s="133"/>
      <c r="K4" s="133"/>
      <c r="L4" s="133"/>
      <c r="M4" s="134"/>
      <c r="N4" s="91"/>
    </row>
    <row r="5" spans="1:14" ht="20.100000000000001" customHeight="1">
      <c r="A5" s="95" t="s">
        <v>2</v>
      </c>
      <c r="B5" s="95"/>
      <c r="C5" s="132"/>
      <c r="D5" s="133"/>
      <c r="E5" s="133"/>
      <c r="F5" s="133"/>
      <c r="G5" s="133"/>
      <c r="H5" s="133"/>
      <c r="I5" s="133"/>
      <c r="J5" s="133"/>
      <c r="K5" s="133"/>
      <c r="L5" s="133"/>
      <c r="M5" s="134"/>
    </row>
    <row r="6" spans="1:14" ht="20.100000000000001" customHeight="1">
      <c r="A6" s="95" t="s">
        <v>3</v>
      </c>
      <c r="B6" s="95"/>
      <c r="C6" s="135"/>
      <c r="D6" s="136"/>
      <c r="E6" s="136"/>
      <c r="F6" s="136"/>
      <c r="G6" s="136"/>
      <c r="H6" s="136"/>
      <c r="I6" s="136"/>
      <c r="J6" s="136"/>
      <c r="K6" s="136"/>
      <c r="L6" s="136"/>
      <c r="M6" s="137"/>
    </row>
    <row r="8" spans="1:14" ht="27" customHeight="1">
      <c r="A8" s="128" t="s">
        <v>4</v>
      </c>
      <c r="B8" s="128"/>
      <c r="C8" s="128"/>
      <c r="D8" s="130" t="s">
        <v>5</v>
      </c>
      <c r="E8" s="128" t="s">
        <v>59</v>
      </c>
      <c r="F8" s="128"/>
      <c r="G8" s="128"/>
      <c r="H8" s="128"/>
      <c r="I8" s="128"/>
      <c r="J8" s="128"/>
      <c r="K8" s="128"/>
      <c r="L8" s="128"/>
      <c r="M8" s="126" t="s">
        <v>6</v>
      </c>
      <c r="N8" s="141" t="s">
        <v>76</v>
      </c>
    </row>
    <row r="9" spans="1:14" s="92" customFormat="1" ht="30.75" customHeight="1">
      <c r="A9" s="128"/>
      <c r="B9" s="128"/>
      <c r="C9" s="128"/>
      <c r="D9" s="131"/>
      <c r="E9" s="129" t="s">
        <v>7</v>
      </c>
      <c r="F9" s="129"/>
      <c r="G9" s="129" t="s">
        <v>8</v>
      </c>
      <c r="H9" s="129"/>
      <c r="I9" s="129" t="s">
        <v>9</v>
      </c>
      <c r="J9" s="129"/>
      <c r="K9" s="129" t="s">
        <v>10</v>
      </c>
      <c r="L9" s="129"/>
      <c r="M9" s="127"/>
      <c r="N9" s="142"/>
    </row>
    <row r="10" spans="1:14" ht="24.95" customHeight="1">
      <c r="A10" s="97" t="s">
        <v>82</v>
      </c>
      <c r="B10" s="122" t="s">
        <v>11</v>
      </c>
      <c r="C10" s="123"/>
      <c r="D10" s="97">
        <v>2</v>
      </c>
      <c r="E10" s="98"/>
      <c r="F10" s="82" t="s">
        <v>12</v>
      </c>
      <c r="G10" s="97"/>
      <c r="H10" s="82" t="s">
        <v>13</v>
      </c>
      <c r="I10" s="97"/>
      <c r="J10" s="82" t="s">
        <v>14</v>
      </c>
      <c r="K10" s="114"/>
      <c r="L10" s="115"/>
      <c r="M10" s="99">
        <f>(D10*1*E10)+(D10*3*G10)+(D10*5*I10)+(D10*8*K10)</f>
        <v>0</v>
      </c>
      <c r="N10" s="100"/>
    </row>
    <row r="11" spans="1:14" ht="77.25" customHeight="1">
      <c r="A11" s="97" t="s">
        <v>83</v>
      </c>
      <c r="B11" s="122" t="s">
        <v>60</v>
      </c>
      <c r="C11" s="123"/>
      <c r="D11" s="97">
        <v>1</v>
      </c>
      <c r="E11" s="114"/>
      <c r="F11" s="115"/>
      <c r="G11" s="114"/>
      <c r="H11" s="115"/>
      <c r="I11" s="97"/>
      <c r="J11" s="82" t="s">
        <v>64</v>
      </c>
      <c r="K11" s="97"/>
      <c r="L11" s="82" t="s">
        <v>205</v>
      </c>
      <c r="M11" s="99">
        <f t="shared" ref="M11:M33" si="0">(D11*1*E11)+(D11*3*G11)+(D11*5*I11)+(D11*8*K11)</f>
        <v>0</v>
      </c>
      <c r="N11" s="100"/>
    </row>
    <row r="12" spans="1:14" ht="27">
      <c r="A12" s="97" t="s">
        <v>84</v>
      </c>
      <c r="B12" s="122" t="s">
        <v>23</v>
      </c>
      <c r="C12" s="123"/>
      <c r="D12" s="97">
        <v>1</v>
      </c>
      <c r="E12" s="98"/>
      <c r="F12" s="82" t="s">
        <v>256</v>
      </c>
      <c r="G12" s="97"/>
      <c r="H12" s="82" t="s">
        <v>111</v>
      </c>
      <c r="I12" s="97"/>
      <c r="J12" s="82" t="s">
        <v>61</v>
      </c>
      <c r="K12" s="114"/>
      <c r="L12" s="115"/>
      <c r="M12" s="99">
        <f t="shared" si="0"/>
        <v>0</v>
      </c>
      <c r="N12" s="100"/>
    </row>
    <row r="13" spans="1:14" ht="24.95" customHeight="1">
      <c r="A13" s="97" t="s">
        <v>85</v>
      </c>
      <c r="B13" s="122" t="s">
        <v>15</v>
      </c>
      <c r="C13" s="123"/>
      <c r="D13" s="97">
        <v>1</v>
      </c>
      <c r="E13" s="114"/>
      <c r="F13" s="115"/>
      <c r="G13" s="97"/>
      <c r="H13" s="82" t="s">
        <v>16</v>
      </c>
      <c r="I13" s="114"/>
      <c r="J13" s="115"/>
      <c r="K13" s="97"/>
      <c r="L13" s="82" t="s">
        <v>17</v>
      </c>
      <c r="M13" s="99">
        <f t="shared" si="0"/>
        <v>0</v>
      </c>
      <c r="N13" s="100"/>
    </row>
    <row r="14" spans="1:14" ht="24.95" customHeight="1">
      <c r="A14" s="97" t="s">
        <v>86</v>
      </c>
      <c r="B14" s="122" t="s">
        <v>54</v>
      </c>
      <c r="C14" s="123"/>
      <c r="D14" s="97">
        <v>2</v>
      </c>
      <c r="E14" s="114"/>
      <c r="F14" s="115"/>
      <c r="G14" s="114"/>
      <c r="H14" s="115"/>
      <c r="I14" s="97"/>
      <c r="J14" s="82" t="s">
        <v>55</v>
      </c>
      <c r="K14" s="114"/>
      <c r="L14" s="115"/>
      <c r="M14" s="99">
        <f t="shared" si="0"/>
        <v>0</v>
      </c>
      <c r="N14" s="100"/>
    </row>
    <row r="15" spans="1:14" ht="24.95" customHeight="1">
      <c r="A15" s="97" t="s">
        <v>87</v>
      </c>
      <c r="B15" s="122" t="s">
        <v>48</v>
      </c>
      <c r="C15" s="123"/>
      <c r="D15" s="97">
        <v>2</v>
      </c>
      <c r="E15" s="101"/>
      <c r="F15" s="96" t="s">
        <v>44</v>
      </c>
      <c r="G15" s="97"/>
      <c r="H15" s="97" t="s">
        <v>45</v>
      </c>
      <c r="I15" s="97"/>
      <c r="J15" s="97" t="s">
        <v>46</v>
      </c>
      <c r="K15" s="97"/>
      <c r="L15" s="97" t="s">
        <v>47</v>
      </c>
      <c r="M15" s="99">
        <f t="shared" si="0"/>
        <v>0</v>
      </c>
      <c r="N15" s="18"/>
    </row>
    <row r="16" spans="1:14" ht="24.95" customHeight="1">
      <c r="A16" s="97" t="s">
        <v>88</v>
      </c>
      <c r="B16" s="122" t="s">
        <v>19</v>
      </c>
      <c r="C16" s="123"/>
      <c r="D16" s="97">
        <v>2</v>
      </c>
      <c r="E16" s="98"/>
      <c r="F16" s="82" t="s">
        <v>20</v>
      </c>
      <c r="G16" s="97"/>
      <c r="H16" s="82" t="s">
        <v>21</v>
      </c>
      <c r="I16" s="97"/>
      <c r="J16" s="82" t="s">
        <v>22</v>
      </c>
      <c r="K16" s="114"/>
      <c r="L16" s="115"/>
      <c r="M16" s="99">
        <f t="shared" si="0"/>
        <v>0</v>
      </c>
      <c r="N16" s="100"/>
    </row>
    <row r="17" spans="1:14" ht="24.95" customHeight="1">
      <c r="A17" s="96" t="s">
        <v>89</v>
      </c>
      <c r="B17" s="122" t="s">
        <v>250</v>
      </c>
      <c r="C17" s="123"/>
      <c r="D17" s="97">
        <v>2</v>
      </c>
      <c r="E17" s="114"/>
      <c r="F17" s="115"/>
      <c r="G17" s="97"/>
      <c r="H17" s="82">
        <v>1</v>
      </c>
      <c r="I17" s="97"/>
      <c r="J17" s="82" t="s">
        <v>140</v>
      </c>
      <c r="K17" s="97"/>
      <c r="L17" s="97" t="s">
        <v>58</v>
      </c>
      <c r="M17" s="99">
        <f t="shared" si="0"/>
        <v>0</v>
      </c>
      <c r="N17" s="100"/>
    </row>
    <row r="18" spans="1:14" ht="54" customHeight="1">
      <c r="A18" s="97" t="s">
        <v>90</v>
      </c>
      <c r="B18" s="122" t="s">
        <v>257</v>
      </c>
      <c r="C18" s="123"/>
      <c r="D18" s="97">
        <v>2</v>
      </c>
      <c r="E18" s="98"/>
      <c r="F18" s="82" t="s">
        <v>18</v>
      </c>
      <c r="G18" s="97"/>
      <c r="H18" s="82" t="s">
        <v>30</v>
      </c>
      <c r="I18" s="97"/>
      <c r="J18" s="82" t="s">
        <v>258</v>
      </c>
      <c r="K18" s="97"/>
      <c r="L18" s="82" t="s">
        <v>150</v>
      </c>
      <c r="M18" s="99">
        <f t="shared" si="0"/>
        <v>0</v>
      </c>
      <c r="N18" s="100"/>
    </row>
    <row r="19" spans="1:14" ht="24.95" customHeight="1">
      <c r="A19" s="97" t="s">
        <v>91</v>
      </c>
      <c r="B19" s="122" t="s">
        <v>49</v>
      </c>
      <c r="C19" s="123"/>
      <c r="D19" s="97">
        <v>5</v>
      </c>
      <c r="E19" s="98"/>
      <c r="F19" s="82" t="s">
        <v>24</v>
      </c>
      <c r="G19" s="114"/>
      <c r="H19" s="115"/>
      <c r="I19" s="114"/>
      <c r="J19" s="115"/>
      <c r="K19" s="114"/>
      <c r="L19" s="115"/>
      <c r="M19" s="99">
        <f t="shared" si="0"/>
        <v>0</v>
      </c>
      <c r="N19" s="18"/>
    </row>
    <row r="20" spans="1:14" ht="24.95" customHeight="1">
      <c r="A20" s="97" t="s">
        <v>92</v>
      </c>
      <c r="B20" s="116" t="s">
        <v>222</v>
      </c>
      <c r="C20" s="117"/>
      <c r="D20" s="82">
        <v>5</v>
      </c>
      <c r="E20" s="98"/>
      <c r="F20" s="97" t="s">
        <v>24</v>
      </c>
      <c r="G20" s="114"/>
      <c r="H20" s="115"/>
      <c r="I20" s="114"/>
      <c r="J20" s="115"/>
      <c r="K20" s="114"/>
      <c r="L20" s="115"/>
      <c r="M20" s="99">
        <f t="shared" si="0"/>
        <v>0</v>
      </c>
      <c r="N20" s="100"/>
    </row>
    <row r="21" spans="1:14" ht="30" customHeight="1">
      <c r="A21" s="97" t="s">
        <v>93</v>
      </c>
      <c r="B21" s="116" t="s">
        <v>28</v>
      </c>
      <c r="C21" s="123"/>
      <c r="D21" s="97">
        <v>1</v>
      </c>
      <c r="E21" s="98"/>
      <c r="F21" s="82" t="s">
        <v>38</v>
      </c>
      <c r="G21" s="97"/>
      <c r="H21" s="82" t="s">
        <v>39</v>
      </c>
      <c r="I21" s="97"/>
      <c r="J21" s="82" t="s">
        <v>40</v>
      </c>
      <c r="K21" s="114"/>
      <c r="L21" s="115"/>
      <c r="M21" s="99">
        <f t="shared" si="0"/>
        <v>0</v>
      </c>
      <c r="N21" s="18"/>
    </row>
    <row r="22" spans="1:14" ht="24.95" customHeight="1">
      <c r="A22" s="97" t="s">
        <v>94</v>
      </c>
      <c r="B22" s="116" t="s">
        <v>211</v>
      </c>
      <c r="C22" s="117"/>
      <c r="D22" s="97">
        <v>2</v>
      </c>
      <c r="E22" s="98"/>
      <c r="F22" s="82" t="s">
        <v>34</v>
      </c>
      <c r="G22" s="97"/>
      <c r="H22" s="82" t="s">
        <v>35</v>
      </c>
      <c r="I22" s="97"/>
      <c r="J22" s="82" t="s">
        <v>36</v>
      </c>
      <c r="K22" s="97"/>
      <c r="L22" s="82" t="s">
        <v>37</v>
      </c>
      <c r="M22" s="99">
        <f t="shared" si="0"/>
        <v>0</v>
      </c>
      <c r="N22" s="100"/>
    </row>
    <row r="23" spans="1:14" ht="55.5" customHeight="1">
      <c r="A23" s="97" t="s">
        <v>95</v>
      </c>
      <c r="B23" s="122" t="s">
        <v>26</v>
      </c>
      <c r="C23" s="123"/>
      <c r="D23" s="97">
        <v>2</v>
      </c>
      <c r="E23" s="98"/>
      <c r="F23" s="82" t="s">
        <v>31</v>
      </c>
      <c r="G23" s="97"/>
      <c r="H23" s="82" t="s">
        <v>32</v>
      </c>
      <c r="I23" s="97"/>
      <c r="J23" s="82" t="s">
        <v>33</v>
      </c>
      <c r="K23" s="97"/>
      <c r="L23" s="82" t="s">
        <v>249</v>
      </c>
      <c r="M23" s="97">
        <f>(D23*1*E23)+(D23*3*G23)+(D23*5*I23)</f>
        <v>0</v>
      </c>
      <c r="N23" s="100"/>
    </row>
    <row r="24" spans="1:14" ht="30" customHeight="1">
      <c r="A24" s="97" t="s">
        <v>96</v>
      </c>
      <c r="B24" s="116" t="s">
        <v>50</v>
      </c>
      <c r="C24" s="117"/>
      <c r="D24" s="97">
        <v>2</v>
      </c>
      <c r="E24" s="99">
        <f>O_特殊検査!A26</f>
        <v>0</v>
      </c>
      <c r="F24" s="102" t="s">
        <v>43</v>
      </c>
      <c r="G24" s="124"/>
      <c r="H24" s="124"/>
      <c r="I24" s="114"/>
      <c r="J24" s="115"/>
      <c r="K24" s="114"/>
      <c r="L24" s="115"/>
      <c r="M24" s="99">
        <f>(D24*1*E24)+(D24*3*G24)+(D24*5*I24)+(D24*8*K24)</f>
        <v>0</v>
      </c>
      <c r="N24" s="100"/>
    </row>
    <row r="25" spans="1:14" ht="29.25" customHeight="1">
      <c r="A25" s="97" t="s">
        <v>97</v>
      </c>
      <c r="B25" s="116" t="s">
        <v>146</v>
      </c>
      <c r="C25" s="117"/>
      <c r="D25" s="82">
        <v>2</v>
      </c>
      <c r="E25" s="99">
        <f>IF(AND(P_臨床検査!A33&gt;=1,P_臨床検査!A33&lt;=5),1,0)</f>
        <v>0</v>
      </c>
      <c r="F25" s="82" t="s">
        <v>126</v>
      </c>
      <c r="G25" s="99">
        <f>IF(AND(P_臨床検査!A33&gt;=6,P_臨床検査!A33&lt;=10),1,0)</f>
        <v>0</v>
      </c>
      <c r="H25" s="82" t="s">
        <v>127</v>
      </c>
      <c r="I25" s="99">
        <f>IF(AND(P_臨床検査!A33&gt;=11,P_臨床検査!A33&lt;=15),1,0)</f>
        <v>0</v>
      </c>
      <c r="J25" s="82" t="s">
        <v>80</v>
      </c>
      <c r="K25" s="99">
        <f>IF(P_臨床検査!A33&gt;=16,1,0)</f>
        <v>0</v>
      </c>
      <c r="L25" s="82" t="s">
        <v>125</v>
      </c>
      <c r="M25" s="99">
        <f t="shared" ref="M25:M28" si="1">(D25*1*E25)+(D25*3*G25)+(D25*5*I25)+(D25*8*K25)</f>
        <v>0</v>
      </c>
      <c r="N25" s="100"/>
    </row>
    <row r="26" spans="1:14" ht="29.25" customHeight="1">
      <c r="A26" s="97" t="s">
        <v>98</v>
      </c>
      <c r="B26" s="116" t="s">
        <v>119</v>
      </c>
      <c r="C26" s="117"/>
      <c r="D26" s="82">
        <v>2</v>
      </c>
      <c r="E26" s="99">
        <f>IF(AND(Q_COA!A5&gt;=1,Q_COA!A5&lt;=3),1,0)</f>
        <v>0</v>
      </c>
      <c r="F26" s="103" t="s">
        <v>115</v>
      </c>
      <c r="G26" s="99">
        <f>IF(AND(Q_COA!A5&gt;=4,Q_COA!A5&lt;=6),1,0)</f>
        <v>0</v>
      </c>
      <c r="H26" s="82" t="s">
        <v>116</v>
      </c>
      <c r="I26" s="99">
        <f>IF(AND(Q_COA!A5&gt;=7,Q_COA!A5&lt;=9),1,0)</f>
        <v>0</v>
      </c>
      <c r="J26" s="82" t="s">
        <v>117</v>
      </c>
      <c r="K26" s="99">
        <f>IF(Q_COA!A5&gt;=10,1,0)</f>
        <v>0</v>
      </c>
      <c r="L26" s="82" t="s">
        <v>118</v>
      </c>
      <c r="M26" s="99">
        <f t="shared" si="1"/>
        <v>0</v>
      </c>
      <c r="N26" s="100"/>
    </row>
    <row r="27" spans="1:14" ht="44.25" customHeight="1">
      <c r="A27" s="97" t="s">
        <v>99</v>
      </c>
      <c r="B27" s="116" t="s">
        <v>185</v>
      </c>
      <c r="C27" s="117"/>
      <c r="D27" s="104">
        <v>2</v>
      </c>
      <c r="E27" s="105">
        <f>IF(AND(G27+I27+K27=0,COUNTIF(R_生体検査!A4:A9,"〇")&gt;0),1,0)</f>
        <v>0</v>
      </c>
      <c r="F27" s="106" t="s">
        <v>200</v>
      </c>
      <c r="G27" s="107">
        <f>IF(AND(I27+K27=0,COUNTIF(R_生体検査!A11:A16,"〇")&gt;0),1,0)</f>
        <v>0</v>
      </c>
      <c r="H27" s="108" t="s">
        <v>199</v>
      </c>
      <c r="I27" s="107">
        <f>IF(AND(K27=0,COUNTIF(R_生体検査!A18:A23,"〇")&gt;0),1,0)</f>
        <v>0</v>
      </c>
      <c r="J27" s="108" t="s">
        <v>201</v>
      </c>
      <c r="K27" s="107">
        <f>IF(COUNTIF(R_生体検査!A25:A30,"〇")&gt;0,1,0)</f>
        <v>0</v>
      </c>
      <c r="L27" s="108" t="s">
        <v>202</v>
      </c>
      <c r="M27" s="99">
        <f t="shared" si="1"/>
        <v>0</v>
      </c>
      <c r="N27" s="100"/>
    </row>
    <row r="28" spans="1:14" ht="44.25" customHeight="1">
      <c r="A28" s="97" t="s">
        <v>100</v>
      </c>
      <c r="B28" s="116" t="s">
        <v>190</v>
      </c>
      <c r="C28" s="117"/>
      <c r="D28" s="104">
        <v>2</v>
      </c>
      <c r="E28" s="105">
        <f>IF(AND(G28+I28+K28=0,COUNTIF(S_画像診断!A4:A9,"〇")&gt;0),1,0)</f>
        <v>0</v>
      </c>
      <c r="F28" s="106" t="s">
        <v>203</v>
      </c>
      <c r="G28" s="107">
        <f>IF(AND(I28+K28=0,COUNTIF(S_画像診断!A11:A16,"〇")&gt;0),1,0)</f>
        <v>0</v>
      </c>
      <c r="H28" s="108" t="s">
        <v>209</v>
      </c>
      <c r="I28" s="107">
        <f>IF(AND(K28=0,COUNTIF(S_画像診断!A18:A23,"〇")&gt;0),1,0)</f>
        <v>0</v>
      </c>
      <c r="J28" s="108" t="s">
        <v>210</v>
      </c>
      <c r="K28" s="107">
        <f>IF(COUNTIF(S_画像診断!A25:A30,"〇")&gt;0,1,0)</f>
        <v>0</v>
      </c>
      <c r="L28" s="108" t="s">
        <v>204</v>
      </c>
      <c r="M28" s="99">
        <f t="shared" si="1"/>
        <v>0</v>
      </c>
      <c r="N28" s="100"/>
    </row>
    <row r="29" spans="1:14" ht="30" customHeight="1">
      <c r="A29" s="97" t="s">
        <v>101</v>
      </c>
      <c r="B29" s="116" t="s">
        <v>52</v>
      </c>
      <c r="C29" s="117"/>
      <c r="D29" s="104">
        <v>2</v>
      </c>
      <c r="E29" s="124"/>
      <c r="F29" s="124"/>
      <c r="G29" s="118"/>
      <c r="H29" s="119"/>
      <c r="I29" s="97"/>
      <c r="J29" s="102" t="s">
        <v>24</v>
      </c>
      <c r="K29" s="114"/>
      <c r="L29" s="115"/>
      <c r="M29" s="99">
        <f t="shared" si="0"/>
        <v>0</v>
      </c>
      <c r="N29" s="100"/>
    </row>
    <row r="30" spans="1:14" ht="24.95" customHeight="1">
      <c r="A30" s="97" t="s">
        <v>102</v>
      </c>
      <c r="B30" s="120" t="s">
        <v>186</v>
      </c>
      <c r="C30" s="121"/>
      <c r="D30" s="109">
        <v>3</v>
      </c>
      <c r="E30" s="101"/>
      <c r="F30" s="101" t="s">
        <v>43</v>
      </c>
      <c r="G30" s="96"/>
      <c r="H30" s="101" t="s">
        <v>43</v>
      </c>
      <c r="I30" s="114"/>
      <c r="J30" s="115"/>
      <c r="K30" s="114"/>
      <c r="L30" s="115"/>
      <c r="M30" s="99">
        <f t="shared" si="0"/>
        <v>0</v>
      </c>
      <c r="N30" s="100"/>
    </row>
    <row r="31" spans="1:14" ht="24.95" customHeight="1">
      <c r="A31" s="97" t="s">
        <v>103</v>
      </c>
      <c r="B31" s="122" t="s">
        <v>53</v>
      </c>
      <c r="C31" s="123"/>
      <c r="D31" s="97">
        <v>2</v>
      </c>
      <c r="E31" s="101"/>
      <c r="F31" s="95" t="s">
        <v>51</v>
      </c>
      <c r="G31" s="114"/>
      <c r="H31" s="115"/>
      <c r="I31" s="114"/>
      <c r="J31" s="115"/>
      <c r="K31" s="114"/>
      <c r="L31" s="115"/>
      <c r="M31" s="99">
        <f t="shared" si="0"/>
        <v>0</v>
      </c>
      <c r="N31" s="18"/>
    </row>
    <row r="32" spans="1:14" ht="30" customHeight="1">
      <c r="A32" s="97" t="s">
        <v>104</v>
      </c>
      <c r="B32" s="116" t="s">
        <v>113</v>
      </c>
      <c r="C32" s="117"/>
      <c r="D32" s="97">
        <v>2</v>
      </c>
      <c r="E32" s="98"/>
      <c r="F32" s="98" t="s">
        <v>155</v>
      </c>
      <c r="G32" s="97"/>
      <c r="H32" s="110" t="s">
        <v>156</v>
      </c>
      <c r="I32" s="97"/>
      <c r="J32" s="110" t="s">
        <v>157</v>
      </c>
      <c r="K32" s="114"/>
      <c r="L32" s="115"/>
      <c r="M32" s="99">
        <f>(D32*1*E32)+(D32*3*G32)+(D32*5*I32)+(D32*8*K32)</f>
        <v>0</v>
      </c>
      <c r="N32" s="18"/>
    </row>
    <row r="33" spans="1:14" ht="24.95" customHeight="1">
      <c r="A33" s="97" t="s">
        <v>184</v>
      </c>
      <c r="B33" s="122" t="s">
        <v>29</v>
      </c>
      <c r="C33" s="123"/>
      <c r="D33" s="97"/>
      <c r="E33" s="101"/>
      <c r="F33" s="101"/>
      <c r="G33" s="114"/>
      <c r="H33" s="115"/>
      <c r="I33" s="114"/>
      <c r="J33" s="115"/>
      <c r="K33" s="114"/>
      <c r="L33" s="115"/>
      <c r="M33" s="99">
        <f t="shared" si="0"/>
        <v>0</v>
      </c>
      <c r="N33" s="100"/>
    </row>
    <row r="34" spans="1:14" ht="30" customHeight="1">
      <c r="A34" s="138" t="s">
        <v>25</v>
      </c>
      <c r="B34" s="139"/>
      <c r="C34" s="139"/>
      <c r="D34" s="139"/>
      <c r="E34" s="139"/>
      <c r="F34" s="139"/>
      <c r="G34" s="139"/>
      <c r="H34" s="139"/>
      <c r="I34" s="139"/>
      <c r="J34" s="139"/>
      <c r="K34" s="139"/>
      <c r="L34" s="140"/>
      <c r="M34" s="105">
        <f>SUM(M10:M33)</f>
        <v>0</v>
      </c>
      <c r="N34" s="100"/>
    </row>
  </sheetData>
  <sheetProtection sheet="1" objects="1" scenarios="1"/>
  <mergeCells count="72">
    <mergeCell ref="N8:N9"/>
    <mergeCell ref="K16:L16"/>
    <mergeCell ref="I13:J13"/>
    <mergeCell ref="K10:L10"/>
    <mergeCell ref="K12:L12"/>
    <mergeCell ref="G33:H33"/>
    <mergeCell ref="I33:J33"/>
    <mergeCell ref="K33:L33"/>
    <mergeCell ref="A34:L34"/>
    <mergeCell ref="B33:C33"/>
    <mergeCell ref="B25:C25"/>
    <mergeCell ref="B20:C20"/>
    <mergeCell ref="B21:C21"/>
    <mergeCell ref="I19:J19"/>
    <mergeCell ref="K19:L19"/>
    <mergeCell ref="B19:C19"/>
    <mergeCell ref="G19:H19"/>
    <mergeCell ref="B22:C22"/>
    <mergeCell ref="K21:L21"/>
    <mergeCell ref="B23:C23"/>
    <mergeCell ref="I24:J24"/>
    <mergeCell ref="K24:L24"/>
    <mergeCell ref="G24:H24"/>
    <mergeCell ref="B24:C24"/>
    <mergeCell ref="G20:H20"/>
    <mergeCell ref="I20:J20"/>
    <mergeCell ref="B15:C15"/>
    <mergeCell ref="E13:F13"/>
    <mergeCell ref="B18:C18"/>
    <mergeCell ref="B14:C14"/>
    <mergeCell ref="K14:L14"/>
    <mergeCell ref="B17:C17"/>
    <mergeCell ref="E17:F17"/>
    <mergeCell ref="B16:C16"/>
    <mergeCell ref="B11:C11"/>
    <mergeCell ref="E11:F11"/>
    <mergeCell ref="G11:H11"/>
    <mergeCell ref="B13:C13"/>
    <mergeCell ref="G14:H14"/>
    <mergeCell ref="E14:F14"/>
    <mergeCell ref="B28:C28"/>
    <mergeCell ref="A1:M1"/>
    <mergeCell ref="M8:M9"/>
    <mergeCell ref="A8:C9"/>
    <mergeCell ref="E9:F9"/>
    <mergeCell ref="G9:H9"/>
    <mergeCell ref="D8:D9"/>
    <mergeCell ref="I9:J9"/>
    <mergeCell ref="E8:L8"/>
    <mergeCell ref="K9:L9"/>
    <mergeCell ref="C3:M3"/>
    <mergeCell ref="C4:M4"/>
    <mergeCell ref="C5:M5"/>
    <mergeCell ref="C6:M6"/>
    <mergeCell ref="B10:C10"/>
    <mergeCell ref="B12:C12"/>
    <mergeCell ref="K20:L20"/>
    <mergeCell ref="B26:C26"/>
    <mergeCell ref="G29:H29"/>
    <mergeCell ref="K32:L32"/>
    <mergeCell ref="B32:C32"/>
    <mergeCell ref="B30:C30"/>
    <mergeCell ref="B27:C27"/>
    <mergeCell ref="B29:C29"/>
    <mergeCell ref="K31:L31"/>
    <mergeCell ref="B31:C31"/>
    <mergeCell ref="G31:H31"/>
    <mergeCell ref="I31:J31"/>
    <mergeCell ref="E29:F29"/>
    <mergeCell ref="K29:L29"/>
    <mergeCell ref="I30:J30"/>
    <mergeCell ref="K30:L30"/>
  </mergeCells>
  <phoneticPr fontId="19"/>
  <conditionalFormatting sqref="E24:L33">
    <cfRule type="cellIs" dxfId="0" priority="13" operator="equal">
      <formula>0</formula>
    </cfRule>
  </conditionalFormatting>
  <printOptions horizontalCentered="1"/>
  <pageMargins left="0.74803149606299213" right="0.74803149606299213" top="0.98425196850393704" bottom="0.98425196850393704" header="0.51181102362204722" footer="0.51181102362204722"/>
  <pageSetup paperSize="9" scale="73" orientation="portrait" horizontalDpi="300" verticalDpi="300" r:id="rId1"/>
  <headerFooter alignWithMargins="0">
    <oddHeader>&amp;L【浜医様式Mk2-1(10_0）】</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12" id="{F67F031F-AAA2-4B27-A4E4-74FC6B15B606}">
            <xm:f>AND(COUNT(O_特殊検査!$A$26)=0,COUNTA(O_特殊検査!$A$29)=0)</xm:f>
            <x14:dxf>
              <fill>
                <patternFill>
                  <bgColor theme="4" tint="0.39994506668294322"/>
                </patternFill>
              </fill>
            </x14:dxf>
          </x14:cfRule>
          <xm:sqref>A24:M24</xm:sqref>
        </x14:conditionalFormatting>
        <x14:conditionalFormatting xmlns:xm="http://schemas.microsoft.com/office/excel/2006/main">
          <x14:cfRule type="expression" priority="10" id="{02705BED-B948-4A6C-AE4C-CB34E7A49774}">
            <xm:f>COUNTA(P_臨床検査!$A$3:$A$32)=0</xm:f>
            <x14:dxf>
              <fill>
                <patternFill>
                  <bgColor theme="4" tint="0.39994506668294322"/>
                </patternFill>
              </fill>
            </x14:dxf>
          </x14:cfRule>
          <xm:sqref>A25:M25</xm:sqref>
        </x14:conditionalFormatting>
        <x14:conditionalFormatting xmlns:xm="http://schemas.microsoft.com/office/excel/2006/main">
          <x14:cfRule type="expression" priority="8" id="{848884FF-175C-4FF9-A8D4-0C3E49FC17CD}">
            <xm:f>COUNTA(Q_COA!$A$3:$A$4)=0</xm:f>
            <x14:dxf>
              <font>
                <color auto="1"/>
              </font>
              <fill>
                <patternFill>
                  <bgColor theme="4" tint="0.39994506668294322"/>
                </patternFill>
              </fill>
            </x14:dxf>
          </x14:cfRule>
          <xm:sqref>A26:M26</xm:sqref>
        </x14:conditionalFormatting>
        <x14:conditionalFormatting xmlns:xm="http://schemas.microsoft.com/office/excel/2006/main">
          <x14:cfRule type="expression" priority="5" id="{C4E9AEF3-D433-488E-98BA-D46030F9AEA5}">
            <xm:f>COUNTA(R_生体検査!$A$3:$A$33)=5</xm:f>
            <x14:dxf>
              <fill>
                <patternFill>
                  <bgColor theme="4" tint="0.39994506668294322"/>
                </patternFill>
              </fill>
            </x14:dxf>
          </x14:cfRule>
          <xm:sqref>A27:M27</xm:sqref>
        </x14:conditionalFormatting>
        <x14:conditionalFormatting xmlns:xm="http://schemas.microsoft.com/office/excel/2006/main">
          <x14:cfRule type="expression" priority="2" id="{D1EBFD3F-CBA5-4088-A0D9-0CF2EDFF7FB6}">
            <xm:f>COUNTA(S_画像診断!$A$3:$A$33)=5</xm:f>
            <x14:dxf>
              <fill>
                <patternFill>
                  <bgColor theme="4" tint="0.39994506668294322"/>
                </patternFill>
              </fill>
            </x14:dxf>
          </x14:cfRule>
          <xm:sqref>A28:M28</xm:sqref>
        </x14:conditionalFormatting>
        <x14:conditionalFormatting xmlns:xm="http://schemas.microsoft.com/office/excel/2006/main">
          <x14:cfRule type="expression" priority="11" id="{5C0A53BF-A2DD-4FE1-9F87-8F4892C679DD}">
            <xm:f>AND(COUNT(O_特殊検査!$A$26)=0,COUNTA(O_特殊検査!$A$29)=0)</xm:f>
            <x14:dxf>
              <font>
                <color theme="4" tint="0.39994506668294322"/>
              </font>
            </x14:dxf>
          </x14:cfRule>
          <xm:sqref>E24</xm:sqref>
        </x14:conditionalFormatting>
        <x14:conditionalFormatting xmlns:xm="http://schemas.microsoft.com/office/excel/2006/main">
          <x14:cfRule type="expression" priority="9" id="{45106A84-4AC9-4D38-8FB8-D2BD059C6F08}">
            <xm:f>COUNTA(P_臨床検査!$A3:$A32)=0</xm:f>
            <x14:dxf>
              <font>
                <color theme="4" tint="0.39994506668294322"/>
              </font>
            </x14:dxf>
          </x14:cfRule>
          <xm:sqref>E25 G25 I25 K25</xm:sqref>
        </x14:conditionalFormatting>
        <x14:conditionalFormatting xmlns:xm="http://schemas.microsoft.com/office/excel/2006/main">
          <x14:cfRule type="expression" priority="6" id="{1957008D-E406-43E3-B5FC-2E1703CFF991}">
            <xm:f>COUNTA(Q_COA!$A$3:$A$4)=0</xm:f>
            <x14:dxf>
              <font>
                <color theme="4" tint="0.39994506668294322"/>
              </font>
            </x14:dxf>
          </x14:cfRule>
          <xm:sqref>E26 G26 I26 K26</xm:sqref>
        </x14:conditionalFormatting>
        <x14:conditionalFormatting xmlns:xm="http://schemas.microsoft.com/office/excel/2006/main">
          <x14:cfRule type="expression" priority="4" id="{C357D9A6-32AB-4904-AC75-287B70445EB1}">
            <xm:f>COUNTA(R_生体検査!$A$3:$A$33)=5</xm:f>
            <x14:dxf>
              <font>
                <color theme="4" tint="0.39994506668294322"/>
              </font>
            </x14:dxf>
          </x14:cfRule>
          <xm:sqref>E27 G27 I27 K27</xm:sqref>
        </x14:conditionalFormatting>
        <x14:conditionalFormatting xmlns:xm="http://schemas.microsoft.com/office/excel/2006/main">
          <x14:cfRule type="expression" priority="1" id="{C2DE06CA-EEE6-4393-A472-11C9A9452502}">
            <xm:f>COUNTA(S_画像診断!$A$3:$A$33)=5</xm:f>
            <x14:dxf>
              <font>
                <color theme="4" tint="0.39994506668294322"/>
              </font>
            </x14:dxf>
          </x14:cfRule>
          <xm:sqref>E28 G28 I28 K28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10B4A-07DC-432D-969E-737999436F09}">
  <dimension ref="A1:U20"/>
  <sheetViews>
    <sheetView workbookViewId="0">
      <selection activeCell="C4" sqref="C4"/>
    </sheetView>
  </sheetViews>
  <sheetFormatPr defaultColWidth="9" defaultRowHeight="13.5"/>
  <cols>
    <col min="1" max="1" width="12.5" style="2" customWidth="1"/>
    <col min="2" max="12" width="3.625" style="2" customWidth="1"/>
    <col min="13" max="19" width="3.625" style="1" customWidth="1"/>
    <col min="20" max="21" width="3.625" style="2" customWidth="1"/>
    <col min="22" max="24" width="12.5" style="2" customWidth="1"/>
    <col min="25" max="16384" width="9" style="2"/>
  </cols>
  <sheetData>
    <row r="1" spans="1:21" ht="16.5" customHeight="1">
      <c r="A1" s="77" t="s">
        <v>180</v>
      </c>
    </row>
    <row r="2" spans="1:21" ht="30" customHeight="1">
      <c r="A2" s="146" t="s">
        <v>41</v>
      </c>
      <c r="B2" s="146"/>
      <c r="C2" s="146"/>
      <c r="D2" s="146"/>
      <c r="E2" s="146"/>
      <c r="F2" s="146"/>
      <c r="G2" s="146"/>
      <c r="H2" s="146"/>
      <c r="I2" s="146"/>
      <c r="J2" s="146"/>
      <c r="K2" s="146"/>
      <c r="L2" s="146"/>
      <c r="M2" s="146"/>
      <c r="N2" s="146"/>
      <c r="O2" s="146"/>
      <c r="P2" s="146"/>
      <c r="Q2" s="146"/>
      <c r="R2" s="146"/>
      <c r="S2" s="146"/>
    </row>
    <row r="3" spans="1:21" ht="16.5">
      <c r="A3" s="147" t="s">
        <v>245</v>
      </c>
      <c r="B3" s="147"/>
      <c r="C3" s="147"/>
      <c r="D3" s="147"/>
      <c r="E3" s="147"/>
      <c r="F3" s="147"/>
      <c r="G3" s="147"/>
      <c r="H3" s="147"/>
      <c r="I3" s="147"/>
      <c r="J3" s="147"/>
      <c r="K3" s="147"/>
      <c r="L3" s="147"/>
      <c r="M3" s="147"/>
      <c r="N3" s="147"/>
      <c r="O3" s="147"/>
      <c r="P3" s="147"/>
      <c r="Q3" s="147"/>
      <c r="R3" s="147"/>
      <c r="S3" s="147"/>
      <c r="T3" s="147"/>
      <c r="U3" s="147"/>
    </row>
    <row r="4" spans="1:21" ht="16.5">
      <c r="A4" s="148" t="s">
        <v>246</v>
      </c>
      <c r="B4" s="148"/>
      <c r="C4" s="148"/>
      <c r="D4" s="148"/>
      <c r="E4" s="148"/>
      <c r="F4" s="148"/>
      <c r="G4" s="148"/>
      <c r="H4" s="148"/>
      <c r="I4" s="148"/>
      <c r="J4" s="148"/>
      <c r="K4" s="148"/>
      <c r="L4" s="148"/>
      <c r="M4" s="148"/>
      <c r="N4" s="148"/>
      <c r="O4" s="148"/>
      <c r="P4" s="148"/>
      <c r="Q4" s="148"/>
      <c r="R4" s="148"/>
      <c r="S4" s="148"/>
      <c r="T4" s="148"/>
      <c r="U4" s="148"/>
    </row>
    <row r="5" spans="1:21" ht="30" customHeight="1">
      <c r="A5" s="3" t="s">
        <v>26</v>
      </c>
      <c r="B5" s="149" t="s">
        <v>42</v>
      </c>
      <c r="C5" s="150"/>
      <c r="D5" s="150"/>
      <c r="E5" s="151"/>
      <c r="F5" s="79">
        <v>5</v>
      </c>
      <c r="G5" s="78" t="s">
        <v>247</v>
      </c>
      <c r="H5" s="80">
        <v>24</v>
      </c>
      <c r="I5" s="81" t="s">
        <v>248</v>
      </c>
      <c r="J5" s="79">
        <v>25</v>
      </c>
      <c r="K5" s="78" t="s">
        <v>247</v>
      </c>
      <c r="L5" s="80">
        <v>48</v>
      </c>
      <c r="M5" s="81" t="s">
        <v>248</v>
      </c>
      <c r="N5" s="79">
        <v>49</v>
      </c>
      <c r="O5" s="78" t="s">
        <v>247</v>
      </c>
      <c r="P5" s="80">
        <v>72</v>
      </c>
      <c r="Q5" s="81" t="s">
        <v>248</v>
      </c>
      <c r="R5" s="79">
        <f>P5+1</f>
        <v>73</v>
      </c>
      <c r="S5" s="78" t="s">
        <v>247</v>
      </c>
      <c r="T5" s="80">
        <f>P5+12</f>
        <v>84</v>
      </c>
      <c r="U5" s="81" t="s">
        <v>248</v>
      </c>
    </row>
    <row r="6" spans="1:21" ht="30" customHeight="1">
      <c r="A6" s="4" t="s">
        <v>6</v>
      </c>
      <c r="B6" s="143">
        <v>2</v>
      </c>
      <c r="C6" s="144"/>
      <c r="D6" s="144"/>
      <c r="E6" s="145"/>
      <c r="F6" s="143">
        <v>6</v>
      </c>
      <c r="G6" s="144"/>
      <c r="H6" s="144"/>
      <c r="I6" s="145"/>
      <c r="J6" s="143">
        <v>10</v>
      </c>
      <c r="K6" s="144"/>
      <c r="L6" s="144"/>
      <c r="M6" s="145"/>
      <c r="N6" s="143">
        <v>16</v>
      </c>
      <c r="O6" s="144"/>
      <c r="P6" s="144"/>
      <c r="Q6" s="145"/>
      <c r="R6" s="143">
        <f>N6+3</f>
        <v>19</v>
      </c>
      <c r="S6" s="144"/>
      <c r="T6" s="144"/>
      <c r="U6" s="145"/>
    </row>
    <row r="7" spans="1:21" ht="30" customHeight="1">
      <c r="A7" s="5" t="s">
        <v>26</v>
      </c>
      <c r="B7" s="79">
        <f>T5+1</f>
        <v>85</v>
      </c>
      <c r="C7" s="78" t="s">
        <v>247</v>
      </c>
      <c r="D7" s="80">
        <f>T5+12</f>
        <v>96</v>
      </c>
      <c r="E7" s="81" t="s">
        <v>248</v>
      </c>
      <c r="F7" s="79">
        <f>D7+1</f>
        <v>97</v>
      </c>
      <c r="G7" s="78" t="s">
        <v>247</v>
      </c>
      <c r="H7" s="80">
        <f>D7+12</f>
        <v>108</v>
      </c>
      <c r="I7" s="81" t="s">
        <v>248</v>
      </c>
      <c r="J7" s="79">
        <f t="shared" ref="J7" si="0">H7+1</f>
        <v>109</v>
      </c>
      <c r="K7" s="78" t="s">
        <v>247</v>
      </c>
      <c r="L7" s="80">
        <f t="shared" ref="L7" si="1">H7+12</f>
        <v>120</v>
      </c>
      <c r="M7" s="81" t="s">
        <v>248</v>
      </c>
      <c r="N7" s="79">
        <f t="shared" ref="N7" si="2">L7+1</f>
        <v>121</v>
      </c>
      <c r="O7" s="78" t="s">
        <v>247</v>
      </c>
      <c r="P7" s="80">
        <f t="shared" ref="P7" si="3">L7+12</f>
        <v>132</v>
      </c>
      <c r="Q7" s="81" t="s">
        <v>248</v>
      </c>
      <c r="R7" s="79">
        <f t="shared" ref="R7" si="4">P7+1</f>
        <v>133</v>
      </c>
      <c r="S7" s="78" t="s">
        <v>247</v>
      </c>
      <c r="T7" s="80">
        <f t="shared" ref="T7" si="5">P7+12</f>
        <v>144</v>
      </c>
      <c r="U7" s="81" t="s">
        <v>248</v>
      </c>
    </row>
    <row r="8" spans="1:21" ht="30" customHeight="1">
      <c r="A8" s="4" t="s">
        <v>6</v>
      </c>
      <c r="B8" s="143">
        <f>R6+3</f>
        <v>22</v>
      </c>
      <c r="C8" s="144"/>
      <c r="D8" s="144"/>
      <c r="E8" s="145"/>
      <c r="F8" s="143">
        <f>B8+3</f>
        <v>25</v>
      </c>
      <c r="G8" s="144"/>
      <c r="H8" s="144"/>
      <c r="I8" s="145"/>
      <c r="J8" s="143">
        <f t="shared" ref="J8" si="6">F8+3</f>
        <v>28</v>
      </c>
      <c r="K8" s="144"/>
      <c r="L8" s="144"/>
      <c r="M8" s="145"/>
      <c r="N8" s="143">
        <f t="shared" ref="N8" si="7">J8+3</f>
        <v>31</v>
      </c>
      <c r="O8" s="144"/>
      <c r="P8" s="144"/>
      <c r="Q8" s="145"/>
      <c r="R8" s="143">
        <f t="shared" ref="R8" si="8">N8+3</f>
        <v>34</v>
      </c>
      <c r="S8" s="144"/>
      <c r="T8" s="144"/>
      <c r="U8" s="145"/>
    </row>
    <row r="9" spans="1:21" ht="30" customHeight="1">
      <c r="A9" s="5" t="s">
        <v>26</v>
      </c>
      <c r="B9" s="79">
        <f>T7+1</f>
        <v>145</v>
      </c>
      <c r="C9" s="78" t="s">
        <v>247</v>
      </c>
      <c r="D9" s="80">
        <f>T7+12</f>
        <v>156</v>
      </c>
      <c r="E9" s="81" t="s">
        <v>248</v>
      </c>
      <c r="F9" s="79">
        <f>D9+1</f>
        <v>157</v>
      </c>
      <c r="G9" s="78" t="s">
        <v>247</v>
      </c>
      <c r="H9" s="80">
        <f>D9+12</f>
        <v>168</v>
      </c>
      <c r="I9" s="81" t="s">
        <v>248</v>
      </c>
      <c r="J9" s="79">
        <f t="shared" ref="J9" si="9">H9+1</f>
        <v>169</v>
      </c>
      <c r="K9" s="78" t="s">
        <v>247</v>
      </c>
      <c r="L9" s="80">
        <f t="shared" ref="L9" si="10">H9+12</f>
        <v>180</v>
      </c>
      <c r="M9" s="81" t="s">
        <v>248</v>
      </c>
      <c r="N9" s="79">
        <f t="shared" ref="N9" si="11">L9+1</f>
        <v>181</v>
      </c>
      <c r="O9" s="78" t="s">
        <v>247</v>
      </c>
      <c r="P9" s="80">
        <f t="shared" ref="P9" si="12">L9+12</f>
        <v>192</v>
      </c>
      <c r="Q9" s="81" t="s">
        <v>248</v>
      </c>
      <c r="R9" s="79">
        <f t="shared" ref="R9" si="13">P9+1</f>
        <v>193</v>
      </c>
      <c r="S9" s="78" t="s">
        <v>247</v>
      </c>
      <c r="T9" s="80">
        <f t="shared" ref="T9" si="14">P9+12</f>
        <v>204</v>
      </c>
      <c r="U9" s="81" t="s">
        <v>248</v>
      </c>
    </row>
    <row r="10" spans="1:21" ht="30" customHeight="1">
      <c r="A10" s="4" t="s">
        <v>6</v>
      </c>
      <c r="B10" s="143">
        <f>R8+3</f>
        <v>37</v>
      </c>
      <c r="C10" s="144"/>
      <c r="D10" s="144"/>
      <c r="E10" s="145"/>
      <c r="F10" s="143">
        <f>B10+3</f>
        <v>40</v>
      </c>
      <c r="G10" s="144"/>
      <c r="H10" s="144"/>
      <c r="I10" s="145"/>
      <c r="J10" s="143">
        <f t="shared" ref="J10" si="15">F10+3</f>
        <v>43</v>
      </c>
      <c r="K10" s="144"/>
      <c r="L10" s="144"/>
      <c r="M10" s="145"/>
      <c r="N10" s="143">
        <f t="shared" ref="N10" si="16">J10+3</f>
        <v>46</v>
      </c>
      <c r="O10" s="144"/>
      <c r="P10" s="144"/>
      <c r="Q10" s="145"/>
      <c r="R10" s="143">
        <f t="shared" ref="R10" si="17">N10+3</f>
        <v>49</v>
      </c>
      <c r="S10" s="144"/>
      <c r="T10" s="144"/>
      <c r="U10" s="145"/>
    </row>
    <row r="11" spans="1:21" ht="30" customHeight="1">
      <c r="A11" s="5" t="s">
        <v>26</v>
      </c>
      <c r="B11" s="79">
        <f>T9+1</f>
        <v>205</v>
      </c>
      <c r="C11" s="78" t="s">
        <v>247</v>
      </c>
      <c r="D11" s="80">
        <f>T9+12</f>
        <v>216</v>
      </c>
      <c r="E11" s="81" t="s">
        <v>248</v>
      </c>
      <c r="F11" s="79">
        <f>D11+1</f>
        <v>217</v>
      </c>
      <c r="G11" s="78" t="s">
        <v>247</v>
      </c>
      <c r="H11" s="80">
        <f>D11+12</f>
        <v>228</v>
      </c>
      <c r="I11" s="81" t="s">
        <v>248</v>
      </c>
      <c r="J11" s="79">
        <f t="shared" ref="J11" si="18">H11+1</f>
        <v>229</v>
      </c>
      <c r="K11" s="78" t="s">
        <v>247</v>
      </c>
      <c r="L11" s="80">
        <f t="shared" ref="L11" si="19">H11+12</f>
        <v>240</v>
      </c>
      <c r="M11" s="81" t="s">
        <v>248</v>
      </c>
      <c r="N11" s="79">
        <f t="shared" ref="N11" si="20">L11+1</f>
        <v>241</v>
      </c>
      <c r="O11" s="78" t="s">
        <v>247</v>
      </c>
      <c r="P11" s="80">
        <f t="shared" ref="P11" si="21">L11+12</f>
        <v>252</v>
      </c>
      <c r="Q11" s="81" t="s">
        <v>248</v>
      </c>
      <c r="R11" s="79">
        <f t="shared" ref="R11" si="22">P11+1</f>
        <v>253</v>
      </c>
      <c r="S11" s="78" t="s">
        <v>247</v>
      </c>
      <c r="T11" s="80">
        <f t="shared" ref="T11" si="23">P11+12</f>
        <v>264</v>
      </c>
      <c r="U11" s="81" t="s">
        <v>248</v>
      </c>
    </row>
    <row r="12" spans="1:21" ht="30" customHeight="1">
      <c r="A12" s="4" t="s">
        <v>6</v>
      </c>
      <c r="B12" s="143">
        <f>R10+3</f>
        <v>52</v>
      </c>
      <c r="C12" s="144"/>
      <c r="D12" s="144"/>
      <c r="E12" s="145"/>
      <c r="F12" s="143">
        <f>B12+3</f>
        <v>55</v>
      </c>
      <c r="G12" s="144"/>
      <c r="H12" s="144"/>
      <c r="I12" s="145"/>
      <c r="J12" s="143">
        <f t="shared" ref="J12" si="24">F12+3</f>
        <v>58</v>
      </c>
      <c r="K12" s="144"/>
      <c r="L12" s="144"/>
      <c r="M12" s="145"/>
      <c r="N12" s="143">
        <f t="shared" ref="N12" si="25">J12+3</f>
        <v>61</v>
      </c>
      <c r="O12" s="144"/>
      <c r="P12" s="144"/>
      <c r="Q12" s="145"/>
      <c r="R12" s="143">
        <f t="shared" ref="R12" si="26">N12+3</f>
        <v>64</v>
      </c>
      <c r="S12" s="144"/>
      <c r="T12" s="144"/>
      <c r="U12" s="145"/>
    </row>
    <row r="13" spans="1:21" ht="30" customHeight="1">
      <c r="A13" s="5" t="s">
        <v>26</v>
      </c>
      <c r="B13" s="79">
        <f>T11+1</f>
        <v>265</v>
      </c>
      <c r="C13" s="78" t="s">
        <v>247</v>
      </c>
      <c r="D13" s="80">
        <f>T11+12</f>
        <v>276</v>
      </c>
      <c r="E13" s="81" t="s">
        <v>248</v>
      </c>
      <c r="F13" s="79">
        <f>D13+1</f>
        <v>277</v>
      </c>
      <c r="G13" s="78" t="s">
        <v>247</v>
      </c>
      <c r="H13" s="80">
        <f>D13+12</f>
        <v>288</v>
      </c>
      <c r="I13" s="81" t="s">
        <v>248</v>
      </c>
      <c r="J13" s="79">
        <f t="shared" ref="J13" si="27">H13+1</f>
        <v>289</v>
      </c>
      <c r="K13" s="78" t="s">
        <v>247</v>
      </c>
      <c r="L13" s="80">
        <f t="shared" ref="L13" si="28">H13+12</f>
        <v>300</v>
      </c>
      <c r="M13" s="81" t="s">
        <v>248</v>
      </c>
      <c r="N13" s="79">
        <f t="shared" ref="N13" si="29">L13+1</f>
        <v>301</v>
      </c>
      <c r="O13" s="78" t="s">
        <v>247</v>
      </c>
      <c r="P13" s="80">
        <f t="shared" ref="P13" si="30">L13+12</f>
        <v>312</v>
      </c>
      <c r="Q13" s="81" t="s">
        <v>248</v>
      </c>
      <c r="R13" s="79">
        <f t="shared" ref="R13" si="31">P13+1</f>
        <v>313</v>
      </c>
      <c r="S13" s="78" t="s">
        <v>247</v>
      </c>
      <c r="T13" s="80">
        <f t="shared" ref="T13" si="32">P13+12</f>
        <v>324</v>
      </c>
      <c r="U13" s="81" t="s">
        <v>248</v>
      </c>
    </row>
    <row r="14" spans="1:21" ht="30" customHeight="1">
      <c r="A14" s="4" t="s">
        <v>6</v>
      </c>
      <c r="B14" s="143">
        <f>R12+3</f>
        <v>67</v>
      </c>
      <c r="C14" s="144"/>
      <c r="D14" s="144"/>
      <c r="E14" s="145"/>
      <c r="F14" s="143">
        <f>B14+3</f>
        <v>70</v>
      </c>
      <c r="G14" s="144"/>
      <c r="H14" s="144"/>
      <c r="I14" s="145"/>
      <c r="J14" s="143">
        <f t="shared" ref="J14" si="33">F14+3</f>
        <v>73</v>
      </c>
      <c r="K14" s="144"/>
      <c r="L14" s="144"/>
      <c r="M14" s="145"/>
      <c r="N14" s="143">
        <f t="shared" ref="N14" si="34">J14+3</f>
        <v>76</v>
      </c>
      <c r="O14" s="144"/>
      <c r="P14" s="144"/>
      <c r="Q14" s="145"/>
      <c r="R14" s="143">
        <f t="shared" ref="R14" si="35">N14+3</f>
        <v>79</v>
      </c>
      <c r="S14" s="144"/>
      <c r="T14" s="144"/>
      <c r="U14" s="145"/>
    </row>
    <row r="15" spans="1:21" ht="30" customHeight="1">
      <c r="A15" s="5" t="s">
        <v>26</v>
      </c>
      <c r="B15" s="79">
        <f>T13+1</f>
        <v>325</v>
      </c>
      <c r="C15" s="78" t="s">
        <v>247</v>
      </c>
      <c r="D15" s="80">
        <f>T13+12</f>
        <v>336</v>
      </c>
      <c r="E15" s="81" t="s">
        <v>248</v>
      </c>
      <c r="F15" s="79">
        <f>D15+1</f>
        <v>337</v>
      </c>
      <c r="G15" s="78" t="s">
        <v>247</v>
      </c>
      <c r="H15" s="80">
        <f>D15+12</f>
        <v>348</v>
      </c>
      <c r="I15" s="81" t="s">
        <v>248</v>
      </c>
      <c r="J15" s="79">
        <f t="shared" ref="J15" si="36">H15+1</f>
        <v>349</v>
      </c>
      <c r="K15" s="78" t="s">
        <v>247</v>
      </c>
      <c r="L15" s="80">
        <f t="shared" ref="L15" si="37">H15+12</f>
        <v>360</v>
      </c>
      <c r="M15" s="81" t="s">
        <v>248</v>
      </c>
      <c r="N15" s="79">
        <f t="shared" ref="N15" si="38">L15+1</f>
        <v>361</v>
      </c>
      <c r="O15" s="78" t="s">
        <v>247</v>
      </c>
      <c r="P15" s="80">
        <f t="shared" ref="P15" si="39">L15+12</f>
        <v>372</v>
      </c>
      <c r="Q15" s="81" t="s">
        <v>248</v>
      </c>
      <c r="R15" s="79">
        <f t="shared" ref="R15" si="40">P15+1</f>
        <v>373</v>
      </c>
      <c r="S15" s="78" t="s">
        <v>247</v>
      </c>
      <c r="T15" s="80">
        <f t="shared" ref="T15" si="41">P15+12</f>
        <v>384</v>
      </c>
      <c r="U15" s="81" t="s">
        <v>248</v>
      </c>
    </row>
    <row r="16" spans="1:21" ht="30" customHeight="1">
      <c r="A16" s="4" t="s">
        <v>6</v>
      </c>
      <c r="B16" s="143">
        <f>R14+3</f>
        <v>82</v>
      </c>
      <c r="C16" s="144"/>
      <c r="D16" s="144"/>
      <c r="E16" s="145"/>
      <c r="F16" s="143">
        <f>B16+3</f>
        <v>85</v>
      </c>
      <c r="G16" s="144"/>
      <c r="H16" s="144"/>
      <c r="I16" s="145"/>
      <c r="J16" s="143">
        <f t="shared" ref="J16" si="42">F16+3</f>
        <v>88</v>
      </c>
      <c r="K16" s="144"/>
      <c r="L16" s="144"/>
      <c r="M16" s="145"/>
      <c r="N16" s="143">
        <f t="shared" ref="N16" si="43">J16+3</f>
        <v>91</v>
      </c>
      <c r="O16" s="144"/>
      <c r="P16" s="144"/>
      <c r="Q16" s="145"/>
      <c r="R16" s="143">
        <f t="shared" ref="R16" si="44">N16+3</f>
        <v>94</v>
      </c>
      <c r="S16" s="144"/>
      <c r="T16" s="144"/>
      <c r="U16" s="145"/>
    </row>
    <row r="17" spans="1:21" ht="30" customHeight="1">
      <c r="A17" s="5" t="s">
        <v>26</v>
      </c>
      <c r="B17" s="79">
        <f>T15+1</f>
        <v>385</v>
      </c>
      <c r="C17" s="78" t="s">
        <v>247</v>
      </c>
      <c r="D17" s="80">
        <f>T15+12</f>
        <v>396</v>
      </c>
      <c r="E17" s="81" t="s">
        <v>248</v>
      </c>
      <c r="F17" s="79">
        <f>D17+1</f>
        <v>397</v>
      </c>
      <c r="G17" s="78" t="s">
        <v>247</v>
      </c>
      <c r="H17" s="80">
        <f>D17+12</f>
        <v>408</v>
      </c>
      <c r="I17" s="81" t="s">
        <v>248</v>
      </c>
      <c r="J17" s="79">
        <f t="shared" ref="J17" si="45">H17+1</f>
        <v>409</v>
      </c>
      <c r="K17" s="78" t="s">
        <v>247</v>
      </c>
      <c r="L17" s="80">
        <f t="shared" ref="L17" si="46">H17+12</f>
        <v>420</v>
      </c>
      <c r="M17" s="81" t="s">
        <v>248</v>
      </c>
      <c r="N17" s="79">
        <f t="shared" ref="N17" si="47">L17+1</f>
        <v>421</v>
      </c>
      <c r="O17" s="78" t="s">
        <v>247</v>
      </c>
      <c r="P17" s="80">
        <f t="shared" ref="P17" si="48">L17+12</f>
        <v>432</v>
      </c>
      <c r="Q17" s="81" t="s">
        <v>248</v>
      </c>
      <c r="R17" s="79">
        <f t="shared" ref="R17" si="49">P17+1</f>
        <v>433</v>
      </c>
      <c r="S17" s="78" t="s">
        <v>247</v>
      </c>
      <c r="T17" s="80">
        <f t="shared" ref="T17" si="50">P17+12</f>
        <v>444</v>
      </c>
      <c r="U17" s="81" t="s">
        <v>248</v>
      </c>
    </row>
    <row r="18" spans="1:21" ht="30" customHeight="1">
      <c r="A18" s="4" t="s">
        <v>6</v>
      </c>
      <c r="B18" s="143">
        <f>R16+3</f>
        <v>97</v>
      </c>
      <c r="C18" s="144"/>
      <c r="D18" s="144"/>
      <c r="E18" s="145"/>
      <c r="F18" s="143">
        <f>B18+3</f>
        <v>100</v>
      </c>
      <c r="G18" s="144"/>
      <c r="H18" s="144"/>
      <c r="I18" s="145"/>
      <c r="J18" s="143">
        <f t="shared" ref="J18" si="51">F18+3</f>
        <v>103</v>
      </c>
      <c r="K18" s="144"/>
      <c r="L18" s="144"/>
      <c r="M18" s="145"/>
      <c r="N18" s="143">
        <f t="shared" ref="N18" si="52">J18+3</f>
        <v>106</v>
      </c>
      <c r="O18" s="144"/>
      <c r="P18" s="144"/>
      <c r="Q18" s="145"/>
      <c r="R18" s="143">
        <f t="shared" ref="R18" si="53">N18+3</f>
        <v>109</v>
      </c>
      <c r="S18" s="144"/>
      <c r="T18" s="144"/>
      <c r="U18" s="145"/>
    </row>
    <row r="19" spans="1:21" ht="30" customHeight="1">
      <c r="A19" s="5" t="s">
        <v>26</v>
      </c>
      <c r="B19" s="79">
        <f>T17+1</f>
        <v>445</v>
      </c>
      <c r="C19" s="78" t="s">
        <v>247</v>
      </c>
      <c r="D19" s="80">
        <f>T17+12</f>
        <v>456</v>
      </c>
      <c r="E19" s="81" t="s">
        <v>248</v>
      </c>
      <c r="F19" s="79">
        <f>D19+1</f>
        <v>457</v>
      </c>
      <c r="G19" s="78" t="s">
        <v>247</v>
      </c>
      <c r="H19" s="80">
        <f>D19+12</f>
        <v>468</v>
      </c>
      <c r="I19" s="81" t="s">
        <v>248</v>
      </c>
      <c r="J19" s="79">
        <f t="shared" ref="J19" si="54">H19+1</f>
        <v>469</v>
      </c>
      <c r="K19" s="78" t="s">
        <v>247</v>
      </c>
      <c r="L19" s="80">
        <f t="shared" ref="L19" si="55">H19+12</f>
        <v>480</v>
      </c>
      <c r="M19" s="81" t="s">
        <v>248</v>
      </c>
      <c r="N19" s="79">
        <f t="shared" ref="N19" si="56">L19+1</f>
        <v>481</v>
      </c>
      <c r="O19" s="78" t="s">
        <v>247</v>
      </c>
      <c r="P19" s="80">
        <f t="shared" ref="P19" si="57">L19+12</f>
        <v>492</v>
      </c>
      <c r="Q19" s="81" t="s">
        <v>248</v>
      </c>
      <c r="R19" s="79">
        <f t="shared" ref="R19" si="58">P19+1</f>
        <v>493</v>
      </c>
      <c r="S19" s="78" t="s">
        <v>247</v>
      </c>
      <c r="T19" s="80">
        <f t="shared" ref="T19" si="59">P19+12</f>
        <v>504</v>
      </c>
      <c r="U19" s="81" t="s">
        <v>248</v>
      </c>
    </row>
    <row r="20" spans="1:21" ht="30" customHeight="1">
      <c r="A20" s="4" t="s">
        <v>6</v>
      </c>
      <c r="B20" s="143">
        <f>R18+3</f>
        <v>112</v>
      </c>
      <c r="C20" s="144"/>
      <c r="D20" s="144"/>
      <c r="E20" s="145"/>
      <c r="F20" s="143">
        <f>B20+3</f>
        <v>115</v>
      </c>
      <c r="G20" s="144"/>
      <c r="H20" s="144"/>
      <c r="I20" s="145"/>
      <c r="J20" s="143">
        <f t="shared" ref="J20" si="60">F20+3</f>
        <v>118</v>
      </c>
      <c r="K20" s="144"/>
      <c r="L20" s="144"/>
      <c r="M20" s="145"/>
      <c r="N20" s="143">
        <f t="shared" ref="N20" si="61">J20+3</f>
        <v>121</v>
      </c>
      <c r="O20" s="144"/>
      <c r="P20" s="144"/>
      <c r="Q20" s="145"/>
      <c r="R20" s="143">
        <f t="shared" ref="R20" si="62">N20+3</f>
        <v>124</v>
      </c>
      <c r="S20" s="144"/>
      <c r="T20" s="144"/>
      <c r="U20" s="145"/>
    </row>
  </sheetData>
  <mergeCells count="44">
    <mergeCell ref="A2:S2"/>
    <mergeCell ref="A3:U3"/>
    <mergeCell ref="A4:U4"/>
    <mergeCell ref="B5:E5"/>
    <mergeCell ref="B6:E6"/>
    <mergeCell ref="F6:I6"/>
    <mergeCell ref="J6:M6"/>
    <mergeCell ref="N6:Q6"/>
    <mergeCell ref="R6:U6"/>
    <mergeCell ref="B10:E10"/>
    <mergeCell ref="F10:I10"/>
    <mergeCell ref="J10:M10"/>
    <mergeCell ref="N10:Q10"/>
    <mergeCell ref="R10:U10"/>
    <mergeCell ref="B8:E8"/>
    <mergeCell ref="F8:I8"/>
    <mergeCell ref="J8:M8"/>
    <mergeCell ref="N8:Q8"/>
    <mergeCell ref="R8:U8"/>
    <mergeCell ref="B14:E14"/>
    <mergeCell ref="F14:I14"/>
    <mergeCell ref="J14:M14"/>
    <mergeCell ref="N14:Q14"/>
    <mergeCell ref="R14:U14"/>
    <mergeCell ref="B12:E12"/>
    <mergeCell ref="F12:I12"/>
    <mergeCell ref="J12:M12"/>
    <mergeCell ref="N12:Q12"/>
    <mergeCell ref="R12:U12"/>
    <mergeCell ref="B18:E18"/>
    <mergeCell ref="F18:I18"/>
    <mergeCell ref="J18:M18"/>
    <mergeCell ref="N18:Q18"/>
    <mergeCell ref="R18:U18"/>
    <mergeCell ref="B16:E16"/>
    <mergeCell ref="F16:I16"/>
    <mergeCell ref="J16:M16"/>
    <mergeCell ref="N16:Q16"/>
    <mergeCell ref="R16:U16"/>
    <mergeCell ref="B20:E20"/>
    <mergeCell ref="F20:I20"/>
    <mergeCell ref="J20:M20"/>
    <mergeCell ref="N20:Q20"/>
    <mergeCell ref="R20:U20"/>
  </mergeCells>
  <phoneticPr fontId="1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5E5AF-9B06-45B3-B0D4-8DB4E6DEB5A3}">
  <dimension ref="A1:D29"/>
  <sheetViews>
    <sheetView view="pageBreakPreview" zoomScaleNormal="100" zoomScaleSheetLayoutView="100" workbookViewId="0">
      <selection activeCell="C4" sqref="C4"/>
    </sheetView>
  </sheetViews>
  <sheetFormatPr defaultRowHeight="18.75"/>
  <cols>
    <col min="1" max="1" width="9.5" style="21" customWidth="1"/>
    <col min="2" max="2" width="5" style="21" customWidth="1"/>
    <col min="3" max="3" width="23.25" style="21" customWidth="1"/>
    <col min="4" max="4" width="63.125" style="21" customWidth="1"/>
    <col min="5" max="16384" width="9" style="21"/>
  </cols>
  <sheetData>
    <row r="1" spans="1:4" ht="18.75" customHeight="1" thickBot="1">
      <c r="A1" s="19" t="s">
        <v>181</v>
      </c>
      <c r="B1" s="19"/>
      <c r="C1" s="19"/>
      <c r="D1" s="20" t="s">
        <v>120</v>
      </c>
    </row>
    <row r="2" spans="1:4">
      <c r="A2" s="22" t="s">
        <v>132</v>
      </c>
      <c r="B2" s="176" t="s">
        <v>130</v>
      </c>
      <c r="C2" s="177"/>
      <c r="D2" s="24" t="s">
        <v>131</v>
      </c>
    </row>
    <row r="3" spans="1:4">
      <c r="A3" s="25" t="s">
        <v>137</v>
      </c>
      <c r="B3" s="162" t="s">
        <v>136</v>
      </c>
      <c r="C3" s="163"/>
      <c r="D3" s="26" t="s">
        <v>138</v>
      </c>
    </row>
    <row r="4" spans="1:4">
      <c r="A4" s="27" t="s">
        <v>153</v>
      </c>
      <c r="B4" s="181" t="s">
        <v>161</v>
      </c>
      <c r="C4" s="163"/>
      <c r="D4" s="28" t="s">
        <v>154</v>
      </c>
    </row>
    <row r="5" spans="1:4">
      <c r="A5" s="29"/>
      <c r="B5" s="178" t="s">
        <v>133</v>
      </c>
      <c r="C5" s="179"/>
      <c r="D5" s="30"/>
    </row>
    <row r="6" spans="1:4">
      <c r="A6" s="31"/>
      <c r="B6" s="178" t="s">
        <v>134</v>
      </c>
      <c r="C6" s="179"/>
      <c r="D6" s="30"/>
    </row>
    <row r="7" spans="1:4">
      <c r="A7" s="29"/>
      <c r="B7" s="178" t="s">
        <v>135</v>
      </c>
      <c r="C7" s="179"/>
      <c r="D7" s="30"/>
    </row>
    <row r="8" spans="1:4">
      <c r="A8" s="31"/>
      <c r="B8" s="180" t="s">
        <v>162</v>
      </c>
      <c r="C8" s="180"/>
      <c r="D8" s="30"/>
    </row>
    <row r="9" spans="1:4">
      <c r="A9" s="29"/>
      <c r="B9" s="175"/>
      <c r="C9" s="165"/>
      <c r="D9" s="30"/>
    </row>
    <row r="10" spans="1:4">
      <c r="A10" s="31"/>
      <c r="B10" s="164"/>
      <c r="C10" s="170"/>
      <c r="D10" s="32"/>
    </row>
    <row r="11" spans="1:4">
      <c r="A11" s="29"/>
      <c r="B11" s="171"/>
      <c r="C11" s="172"/>
      <c r="D11" s="30"/>
    </row>
    <row r="12" spans="1:4">
      <c r="A12" s="29"/>
      <c r="B12" s="165"/>
      <c r="C12" s="165"/>
      <c r="D12" s="30"/>
    </row>
    <row r="13" spans="1:4">
      <c r="A13" s="31"/>
      <c r="B13" s="165"/>
      <c r="C13" s="165"/>
      <c r="D13" s="30"/>
    </row>
    <row r="14" spans="1:4">
      <c r="A14" s="29"/>
      <c r="B14" s="165"/>
      <c r="C14" s="165"/>
      <c r="D14" s="30"/>
    </row>
    <row r="15" spans="1:4">
      <c r="A15" s="31"/>
      <c r="B15" s="165"/>
      <c r="C15" s="165"/>
      <c r="D15" s="30"/>
    </row>
    <row r="16" spans="1:4">
      <c r="A16" s="29"/>
      <c r="B16" s="164"/>
      <c r="C16" s="165"/>
      <c r="D16" s="30"/>
    </row>
    <row r="17" spans="1:4">
      <c r="A17" s="29"/>
      <c r="B17" s="166"/>
      <c r="C17" s="167"/>
      <c r="D17" s="32"/>
    </row>
    <row r="18" spans="1:4">
      <c r="A18" s="33"/>
      <c r="B18" s="165"/>
      <c r="C18" s="165"/>
      <c r="D18" s="30"/>
    </row>
    <row r="19" spans="1:4">
      <c r="A19" s="31"/>
      <c r="B19" s="166"/>
      <c r="C19" s="167"/>
      <c r="D19" s="32"/>
    </row>
    <row r="20" spans="1:4">
      <c r="A20" s="29"/>
      <c r="B20" s="168"/>
      <c r="C20" s="165"/>
      <c r="D20" s="30"/>
    </row>
    <row r="21" spans="1:4">
      <c r="A21" s="33"/>
      <c r="B21" s="158"/>
      <c r="C21" s="169"/>
      <c r="D21" s="34"/>
    </row>
    <row r="22" spans="1:4">
      <c r="A22" s="33"/>
      <c r="B22" s="158"/>
      <c r="C22" s="159"/>
      <c r="D22" s="34"/>
    </row>
    <row r="23" spans="1:4" ht="19.5" thickBot="1">
      <c r="A23" s="35"/>
      <c r="B23" s="160"/>
      <c r="C23" s="161"/>
      <c r="D23" s="36"/>
    </row>
    <row r="24" spans="1:4" ht="19.5" thickBot="1">
      <c r="A24" s="37"/>
      <c r="B24" s="38"/>
      <c r="C24" s="39"/>
      <c r="D24" s="40"/>
    </row>
    <row r="25" spans="1:4">
      <c r="A25" s="173" t="s">
        <v>149</v>
      </c>
      <c r="B25" s="174"/>
      <c r="C25" s="23"/>
      <c r="D25" s="41"/>
    </row>
    <row r="26" spans="1:4" ht="19.5" thickBot="1">
      <c r="A26" s="42"/>
      <c r="B26" s="43" t="s">
        <v>43</v>
      </c>
      <c r="C26" s="45" t="str">
        <f>A26*2&amp;"ポイント"</f>
        <v>0ポイント</v>
      </c>
      <c r="D26" s="44" t="s">
        <v>151</v>
      </c>
    </row>
    <row r="27" spans="1:4" ht="19.5" customHeight="1" thickBot="1"/>
    <row r="28" spans="1:4">
      <c r="A28" s="152" t="s">
        <v>141</v>
      </c>
      <c r="B28" s="153"/>
      <c r="C28" s="153"/>
      <c r="D28" s="154"/>
    </row>
    <row r="29" spans="1:4" ht="57" customHeight="1" thickBot="1">
      <c r="A29" s="155"/>
      <c r="B29" s="156"/>
      <c r="C29" s="156"/>
      <c r="D29" s="157"/>
    </row>
  </sheetData>
  <sheetProtection sheet="1" objects="1" scenarios="1"/>
  <mergeCells count="25">
    <mergeCell ref="A25:B25"/>
    <mergeCell ref="B15:C15"/>
    <mergeCell ref="B9:C9"/>
    <mergeCell ref="B2:C2"/>
    <mergeCell ref="B5:C5"/>
    <mergeCell ref="B6:C6"/>
    <mergeCell ref="B7:C7"/>
    <mergeCell ref="B8:C8"/>
    <mergeCell ref="B4:C4"/>
    <mergeCell ref="A28:D28"/>
    <mergeCell ref="A29:D29"/>
    <mergeCell ref="B22:C22"/>
    <mergeCell ref="B23:C23"/>
    <mergeCell ref="B3:C3"/>
    <mergeCell ref="B16:C16"/>
    <mergeCell ref="B17:C17"/>
    <mergeCell ref="B18:C18"/>
    <mergeCell ref="B19:C19"/>
    <mergeCell ref="B20:C20"/>
    <mergeCell ref="B21:C21"/>
    <mergeCell ref="B10:C10"/>
    <mergeCell ref="B11:C11"/>
    <mergeCell ref="B12:C12"/>
    <mergeCell ref="B13:C13"/>
    <mergeCell ref="B14:C14"/>
  </mergeCells>
  <phoneticPr fontId="19"/>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22F84-1184-4FBC-964B-564351404AEB}">
  <dimension ref="A1:D34"/>
  <sheetViews>
    <sheetView zoomScaleNormal="100" zoomScaleSheetLayoutView="100" workbookViewId="0">
      <selection activeCell="C4" sqref="C4"/>
    </sheetView>
  </sheetViews>
  <sheetFormatPr defaultRowHeight="18.75"/>
  <cols>
    <col min="1" max="1" width="9.5" style="48" customWidth="1"/>
    <col min="2" max="2" width="5" style="48" customWidth="1"/>
    <col min="3" max="3" width="23.25" style="48" customWidth="1"/>
    <col min="4" max="4" width="63.125" style="48" customWidth="1"/>
    <col min="5" max="16384" width="9" style="48"/>
  </cols>
  <sheetData>
    <row r="1" spans="1:4" ht="18.75" customHeight="1" thickBot="1">
      <c r="A1" s="46" t="s">
        <v>182</v>
      </c>
      <c r="B1" s="46"/>
      <c r="C1" s="46"/>
      <c r="D1" s="47" t="s">
        <v>120</v>
      </c>
    </row>
    <row r="2" spans="1:4">
      <c r="A2" s="49" t="s">
        <v>81</v>
      </c>
      <c r="B2" s="184" t="s">
        <v>67</v>
      </c>
      <c r="C2" s="184"/>
      <c r="D2" s="50" t="s">
        <v>66</v>
      </c>
    </row>
    <row r="3" spans="1:4">
      <c r="A3" s="51"/>
      <c r="B3" s="180" t="s">
        <v>75</v>
      </c>
      <c r="C3" s="180"/>
      <c r="D3" s="52"/>
    </row>
    <row r="4" spans="1:4">
      <c r="A4" s="51"/>
      <c r="B4" s="180" t="s">
        <v>74</v>
      </c>
      <c r="C4" s="180"/>
      <c r="D4" s="52"/>
    </row>
    <row r="5" spans="1:4">
      <c r="A5" s="51"/>
      <c r="B5" s="180" t="s">
        <v>73</v>
      </c>
      <c r="C5" s="180"/>
      <c r="D5" s="52"/>
    </row>
    <row r="6" spans="1:4">
      <c r="A6" s="51"/>
      <c r="B6" s="180" t="s">
        <v>158</v>
      </c>
      <c r="C6" s="180"/>
      <c r="D6" s="52" t="s">
        <v>110</v>
      </c>
    </row>
    <row r="7" spans="1:4">
      <c r="A7" s="51"/>
      <c r="B7" s="180" t="s">
        <v>109</v>
      </c>
      <c r="C7" s="180"/>
      <c r="D7" s="52" t="s">
        <v>110</v>
      </c>
    </row>
    <row r="8" spans="1:4">
      <c r="A8" s="51"/>
      <c r="B8" s="182" t="s">
        <v>78</v>
      </c>
      <c r="C8" s="183"/>
      <c r="D8" s="52"/>
    </row>
    <row r="9" spans="1:4">
      <c r="A9" s="51"/>
      <c r="B9" s="180" t="s">
        <v>72</v>
      </c>
      <c r="C9" s="180"/>
      <c r="D9" s="52"/>
    </row>
    <row r="10" spans="1:4">
      <c r="A10" s="51"/>
      <c r="B10" s="180" t="s">
        <v>70</v>
      </c>
      <c r="C10" s="180"/>
      <c r="D10" s="52"/>
    </row>
    <row r="11" spans="1:4">
      <c r="A11" s="51"/>
      <c r="B11" s="180" t="s">
        <v>71</v>
      </c>
      <c r="C11" s="180"/>
      <c r="D11" s="52"/>
    </row>
    <row r="12" spans="1:4">
      <c r="A12" s="51"/>
      <c r="B12" s="180" t="s">
        <v>69</v>
      </c>
      <c r="C12" s="180"/>
      <c r="D12" s="52"/>
    </row>
    <row r="13" spans="1:4">
      <c r="A13" s="51"/>
      <c r="B13" s="180" t="s">
        <v>142</v>
      </c>
      <c r="C13" s="180"/>
      <c r="D13" s="52" t="s">
        <v>152</v>
      </c>
    </row>
    <row r="14" spans="1:4" ht="35.25" customHeight="1">
      <c r="A14" s="51"/>
      <c r="B14" s="182" t="s">
        <v>143</v>
      </c>
      <c r="C14" s="183"/>
      <c r="D14" s="53" t="s">
        <v>216</v>
      </c>
    </row>
    <row r="15" spans="1:4">
      <c r="A15" s="51"/>
      <c r="B15" s="182" t="s">
        <v>107</v>
      </c>
      <c r="C15" s="183"/>
      <c r="D15" s="52" t="s">
        <v>108</v>
      </c>
    </row>
    <row r="16" spans="1:4">
      <c r="A16" s="51"/>
      <c r="B16" s="182" t="s">
        <v>159</v>
      </c>
      <c r="C16" s="183"/>
      <c r="D16" s="52" t="s">
        <v>160</v>
      </c>
    </row>
    <row r="17" spans="1:4">
      <c r="A17" s="51"/>
      <c r="B17" s="182" t="s">
        <v>212</v>
      </c>
      <c r="C17" s="183"/>
      <c r="D17" s="52" t="s">
        <v>220</v>
      </c>
    </row>
    <row r="18" spans="1:4">
      <c r="A18" s="51"/>
      <c r="B18" s="182" t="s">
        <v>213</v>
      </c>
      <c r="C18" s="183"/>
      <c r="D18" s="52" t="s">
        <v>217</v>
      </c>
    </row>
    <row r="19" spans="1:4">
      <c r="A19" s="51"/>
      <c r="B19" s="182" t="s">
        <v>163</v>
      </c>
      <c r="C19" s="183"/>
      <c r="D19" s="52" t="s">
        <v>219</v>
      </c>
    </row>
    <row r="20" spans="1:4">
      <c r="A20" s="51"/>
      <c r="B20" s="180" t="s">
        <v>165</v>
      </c>
      <c r="C20" s="180"/>
      <c r="D20" s="52"/>
    </row>
    <row r="21" spans="1:4">
      <c r="A21" s="51"/>
      <c r="B21" s="182" t="s">
        <v>166</v>
      </c>
      <c r="C21" s="183"/>
      <c r="D21" s="54"/>
    </row>
    <row r="22" spans="1:4">
      <c r="A22" s="51"/>
      <c r="B22" s="182" t="s">
        <v>164</v>
      </c>
      <c r="C22" s="183"/>
      <c r="D22" s="54" t="s">
        <v>218</v>
      </c>
    </row>
    <row r="23" spans="1:4">
      <c r="A23" s="51"/>
      <c r="B23" s="182" t="s">
        <v>123</v>
      </c>
      <c r="C23" s="183"/>
      <c r="D23" s="54"/>
    </row>
    <row r="24" spans="1:4">
      <c r="A24" s="51"/>
      <c r="B24" s="182" t="s">
        <v>167</v>
      </c>
      <c r="C24" s="183"/>
      <c r="D24" s="54" t="s">
        <v>218</v>
      </c>
    </row>
    <row r="25" spans="1:4">
      <c r="A25" s="51"/>
      <c r="B25" s="182" t="s">
        <v>147</v>
      </c>
      <c r="C25" s="183"/>
      <c r="D25" s="54" t="s">
        <v>148</v>
      </c>
    </row>
    <row r="26" spans="1:4">
      <c r="A26" s="51"/>
      <c r="B26" s="182" t="s">
        <v>144</v>
      </c>
      <c r="C26" s="183"/>
      <c r="D26" s="54" t="s">
        <v>145</v>
      </c>
    </row>
    <row r="27" spans="1:4">
      <c r="A27" s="51"/>
      <c r="B27" s="186"/>
      <c r="C27" s="187"/>
      <c r="D27" s="55"/>
    </row>
    <row r="28" spans="1:4">
      <c r="A28" s="51"/>
      <c r="B28" s="186"/>
      <c r="C28" s="187"/>
      <c r="D28" s="55"/>
    </row>
    <row r="29" spans="1:4">
      <c r="A29" s="51"/>
      <c r="B29" s="186"/>
      <c r="C29" s="187"/>
      <c r="D29" s="55"/>
    </row>
    <row r="30" spans="1:4">
      <c r="A30" s="51"/>
      <c r="B30" s="186"/>
      <c r="C30" s="187"/>
      <c r="D30" s="55"/>
    </row>
    <row r="31" spans="1:4">
      <c r="A31" s="51"/>
      <c r="B31" s="186"/>
      <c r="C31" s="187"/>
      <c r="D31" s="55"/>
    </row>
    <row r="32" spans="1:4" ht="19.5" thickBot="1">
      <c r="A32" s="56"/>
      <c r="B32" s="185" t="s">
        <v>124</v>
      </c>
      <c r="C32" s="185"/>
      <c r="D32" s="57"/>
    </row>
    <row r="33" spans="1:4" ht="19.5" thickBot="1">
      <c r="A33" s="59">
        <f>COUNTIF(A3:A32,"〇")</f>
        <v>0</v>
      </c>
      <c r="B33" s="60" t="s">
        <v>65</v>
      </c>
      <c r="C33" s="61" t="str">
        <f>IF(A33=0,"",IF(A33&lt;=5,"ポイント表　グレードⅠ",IF(A33&lt;=10,"ポイント表　グレードⅡ",IF(A33&lt;=15,"ポイント表　グレードⅢ","ポイント表　グレードⅣ"))))</f>
        <v/>
      </c>
      <c r="D33" s="58"/>
    </row>
    <row r="34" spans="1:4" ht="19.5" customHeight="1"/>
  </sheetData>
  <sheetProtection sheet="1" objects="1" scenarios="1"/>
  <mergeCells count="31">
    <mergeCell ref="B23:C23"/>
    <mergeCell ref="B26:C26"/>
    <mergeCell ref="B32:C32"/>
    <mergeCell ref="B20:C20"/>
    <mergeCell ref="B16:C16"/>
    <mergeCell ref="B25:C25"/>
    <mergeCell ref="B19:C19"/>
    <mergeCell ref="B31:C31"/>
    <mergeCell ref="B30:C30"/>
    <mergeCell ref="B29:C29"/>
    <mergeCell ref="B28:C28"/>
    <mergeCell ref="B27:C27"/>
    <mergeCell ref="B22:C22"/>
    <mergeCell ref="B21:C21"/>
    <mergeCell ref="B24:C24"/>
    <mergeCell ref="B17:C17"/>
    <mergeCell ref="B7:C7"/>
    <mergeCell ref="B8:C8"/>
    <mergeCell ref="B9:C9"/>
    <mergeCell ref="B10:C10"/>
    <mergeCell ref="B11:C11"/>
    <mergeCell ref="B2:C2"/>
    <mergeCell ref="B3:C3"/>
    <mergeCell ref="B4:C4"/>
    <mergeCell ref="B5:C5"/>
    <mergeCell ref="B6:C6"/>
    <mergeCell ref="B18:C18"/>
    <mergeCell ref="B12:C12"/>
    <mergeCell ref="B13:C13"/>
    <mergeCell ref="B15:C15"/>
    <mergeCell ref="B14:C14"/>
  </mergeCells>
  <phoneticPr fontId="19"/>
  <dataValidations count="1">
    <dataValidation type="list" allowBlank="1" showInputMessage="1" showErrorMessage="1" sqref="A3:A32" xr:uid="{4FB6A528-795B-4445-B362-76F478AEC321}">
      <formula1>"〇,×"</formula1>
    </dataValidation>
  </dataValidations>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E193A-54D5-4F05-BC68-C1F587D3AE42}">
  <dimension ref="A1:D11"/>
  <sheetViews>
    <sheetView zoomScaleNormal="100" zoomScaleSheetLayoutView="100" workbookViewId="0">
      <selection activeCell="C4" sqref="C4"/>
    </sheetView>
  </sheetViews>
  <sheetFormatPr defaultRowHeight="18.75"/>
  <cols>
    <col min="1" max="1" width="9.5" style="21" customWidth="1"/>
    <col min="2" max="2" width="5" style="21" customWidth="1"/>
    <col min="3" max="3" width="23.25" style="21" customWidth="1"/>
    <col min="4" max="4" width="63.125" style="21" customWidth="1"/>
    <col min="5" max="16384" width="9" style="21"/>
  </cols>
  <sheetData>
    <row r="1" spans="1:4" ht="19.5" customHeight="1" thickBot="1">
      <c r="A1" s="19" t="s">
        <v>183</v>
      </c>
      <c r="B1" s="19"/>
      <c r="C1" s="19"/>
      <c r="D1" s="20" t="s">
        <v>120</v>
      </c>
    </row>
    <row r="2" spans="1:4" ht="18.75" customHeight="1">
      <c r="A2" s="188" t="s">
        <v>68</v>
      </c>
      <c r="B2" s="189"/>
      <c r="C2" s="62" t="s">
        <v>79</v>
      </c>
      <c r="D2" s="63" t="s">
        <v>77</v>
      </c>
    </row>
    <row r="3" spans="1:4" ht="75" customHeight="1">
      <c r="A3" s="64"/>
      <c r="B3" s="65" t="s">
        <v>65</v>
      </c>
      <c r="C3" s="66" t="s">
        <v>121</v>
      </c>
      <c r="D3" s="67" t="s">
        <v>191</v>
      </c>
    </row>
    <row r="4" spans="1:4" ht="75" customHeight="1" thickBot="1">
      <c r="A4" s="68"/>
      <c r="B4" s="69" t="s">
        <v>65</v>
      </c>
      <c r="C4" s="69" t="s">
        <v>122</v>
      </c>
      <c r="D4" s="70" t="s">
        <v>192</v>
      </c>
    </row>
    <row r="5" spans="1:4" ht="19.5" thickBot="1">
      <c r="A5" s="74">
        <f>SUM(A3:A4)</f>
        <v>0</v>
      </c>
      <c r="B5" s="75" t="s">
        <v>65</v>
      </c>
      <c r="C5" s="76" t="str">
        <f>IF(A5=0,"",IF(A5&lt;=3,"ポイント表　グレードⅠ",IF(A5&lt;=6,"ポイント表　グレードⅡ",IF(A5&lt;=9,"ポイント表　グレードⅢ","ポイント表　グレードⅣ"))))</f>
        <v/>
      </c>
      <c r="D5" s="71" t="s">
        <v>105</v>
      </c>
    </row>
    <row r="6" spans="1:4">
      <c r="D6" s="71" t="s">
        <v>106</v>
      </c>
    </row>
    <row r="8" spans="1:4">
      <c r="A8" s="72" t="s">
        <v>128</v>
      </c>
    </row>
    <row r="9" spans="1:4">
      <c r="A9" s="72" t="s">
        <v>129</v>
      </c>
    </row>
    <row r="10" spans="1:4">
      <c r="A10" s="73"/>
    </row>
    <row r="11" spans="1:4">
      <c r="A11" s="73"/>
    </row>
  </sheetData>
  <sheetProtection sheet="1" objects="1" scenarios="1"/>
  <mergeCells count="1">
    <mergeCell ref="A2:B2"/>
  </mergeCells>
  <phoneticPr fontId="19"/>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D922-8829-4ECD-A7DE-2BD148A9C39F}">
  <dimension ref="A1:D33"/>
  <sheetViews>
    <sheetView zoomScaleNormal="100" zoomScaleSheetLayoutView="100" workbookViewId="0">
      <selection activeCell="C4" sqref="C4"/>
    </sheetView>
  </sheetViews>
  <sheetFormatPr defaultRowHeight="18.75"/>
  <cols>
    <col min="1" max="1" width="9.5" style="7" customWidth="1"/>
    <col min="2" max="2" width="5" style="7" customWidth="1"/>
    <col min="3" max="3" width="23.25" style="7" customWidth="1"/>
    <col min="4" max="4" width="50.75" style="7" customWidth="1"/>
    <col min="5" max="16384" width="9" style="7"/>
  </cols>
  <sheetData>
    <row r="1" spans="1:4" ht="18.75" customHeight="1" thickBot="1">
      <c r="A1" s="17" t="s">
        <v>206</v>
      </c>
      <c r="B1" s="17"/>
      <c r="C1" s="17"/>
      <c r="D1" s="16" t="s">
        <v>120</v>
      </c>
    </row>
    <row r="2" spans="1:4" ht="18.75" customHeight="1">
      <c r="A2" s="15" t="s">
        <v>81</v>
      </c>
      <c r="B2" s="206" t="s">
        <v>67</v>
      </c>
      <c r="C2" s="206"/>
      <c r="D2" s="14" t="s">
        <v>66</v>
      </c>
    </row>
    <row r="3" spans="1:4" ht="18.75" customHeight="1">
      <c r="A3" s="193" t="s">
        <v>179</v>
      </c>
      <c r="B3" s="194"/>
      <c r="C3" s="194"/>
      <c r="D3" s="195"/>
    </row>
    <row r="4" spans="1:4" ht="18.75" customHeight="1">
      <c r="A4" s="11"/>
      <c r="B4" s="199" t="s">
        <v>178</v>
      </c>
      <c r="C4" s="199"/>
      <c r="D4" s="12"/>
    </row>
    <row r="5" spans="1:4" ht="18.75" customHeight="1">
      <c r="A5" s="11"/>
      <c r="B5" s="199"/>
      <c r="C5" s="199"/>
      <c r="D5" s="12"/>
    </row>
    <row r="6" spans="1:4" ht="18.75" customHeight="1">
      <c r="A6" s="11"/>
      <c r="B6" s="199"/>
      <c r="C6" s="199"/>
      <c r="D6" s="12"/>
    </row>
    <row r="7" spans="1:4" ht="18.75" customHeight="1">
      <c r="A7" s="11"/>
      <c r="B7" s="199"/>
      <c r="C7" s="199"/>
      <c r="D7" s="12"/>
    </row>
    <row r="8" spans="1:4" ht="18.75" customHeight="1">
      <c r="A8" s="11"/>
      <c r="B8" s="190"/>
      <c r="C8" s="191"/>
      <c r="D8" s="12"/>
    </row>
    <row r="9" spans="1:4" ht="18.75" customHeight="1">
      <c r="A9" s="11"/>
      <c r="B9" s="199"/>
      <c r="C9" s="199"/>
      <c r="D9" s="12"/>
    </row>
    <row r="10" spans="1:4" ht="18.75" customHeight="1">
      <c r="A10" s="193" t="s">
        <v>176</v>
      </c>
      <c r="B10" s="194"/>
      <c r="C10" s="194"/>
      <c r="D10" s="195"/>
    </row>
    <row r="11" spans="1:4" ht="18.75" customHeight="1">
      <c r="A11" s="11"/>
      <c r="B11" s="199" t="s">
        <v>175</v>
      </c>
      <c r="C11" s="199"/>
      <c r="D11" s="12"/>
    </row>
    <row r="12" spans="1:4" ht="18.75" customHeight="1">
      <c r="A12" s="11"/>
      <c r="B12" s="199" t="s">
        <v>174</v>
      </c>
      <c r="C12" s="199"/>
      <c r="D12" s="12"/>
    </row>
    <row r="13" spans="1:4" ht="18.75" customHeight="1">
      <c r="A13" s="11"/>
      <c r="B13" s="199" t="s">
        <v>188</v>
      </c>
      <c r="C13" s="199"/>
      <c r="D13" s="12"/>
    </row>
    <row r="14" spans="1:4" ht="18.75" customHeight="1">
      <c r="A14" s="11"/>
      <c r="B14" s="190" t="s">
        <v>187</v>
      </c>
      <c r="C14" s="191"/>
      <c r="D14" s="13"/>
    </row>
    <row r="15" spans="1:4" ht="18.75" customHeight="1">
      <c r="A15" s="11"/>
      <c r="B15" s="190"/>
      <c r="C15" s="191"/>
      <c r="D15" s="12"/>
    </row>
    <row r="16" spans="1:4" ht="18.75" customHeight="1">
      <c r="A16" s="11"/>
      <c r="B16" s="190"/>
      <c r="C16" s="191"/>
      <c r="D16" s="12"/>
    </row>
    <row r="17" spans="1:4" ht="18.75" customHeight="1">
      <c r="A17" s="196" t="s">
        <v>173</v>
      </c>
      <c r="B17" s="197"/>
      <c r="C17" s="197"/>
      <c r="D17" s="198"/>
    </row>
    <row r="18" spans="1:4" ht="18.75" customHeight="1">
      <c r="A18" s="11"/>
      <c r="B18" s="199" t="s">
        <v>194</v>
      </c>
      <c r="C18" s="199"/>
      <c r="D18" s="12"/>
    </row>
    <row r="19" spans="1:4" ht="18.75" customHeight="1">
      <c r="A19" s="11"/>
      <c r="B19" s="190" t="s">
        <v>193</v>
      </c>
      <c r="C19" s="191"/>
      <c r="D19" s="10"/>
    </row>
    <row r="20" spans="1:4" ht="18.75" customHeight="1">
      <c r="A20" s="11"/>
      <c r="B20" s="190" t="s">
        <v>214</v>
      </c>
      <c r="C20" s="191"/>
      <c r="D20" s="10"/>
    </row>
    <row r="21" spans="1:4" ht="18.75" customHeight="1">
      <c r="A21" s="11"/>
      <c r="B21" s="190"/>
      <c r="C21" s="191"/>
      <c r="D21" s="10"/>
    </row>
    <row r="22" spans="1:4" ht="18.75" customHeight="1">
      <c r="A22" s="11"/>
      <c r="B22" s="190"/>
      <c r="C22" s="191"/>
      <c r="D22" s="10"/>
    </row>
    <row r="23" spans="1:4" ht="18.75" customHeight="1">
      <c r="A23" s="11"/>
      <c r="B23" s="190"/>
      <c r="C23" s="191"/>
      <c r="D23" s="10"/>
    </row>
    <row r="24" spans="1:4" ht="18.75" customHeight="1">
      <c r="A24" s="193" t="s">
        <v>170</v>
      </c>
      <c r="B24" s="194"/>
      <c r="C24" s="194"/>
      <c r="D24" s="195"/>
    </row>
    <row r="25" spans="1:4" ht="18.75" customHeight="1">
      <c r="A25" s="11"/>
      <c r="B25" s="190" t="s">
        <v>169</v>
      </c>
      <c r="C25" s="191"/>
      <c r="D25" s="10" t="s">
        <v>196</v>
      </c>
    </row>
    <row r="26" spans="1:4" ht="18.75" customHeight="1">
      <c r="A26" s="11"/>
      <c r="B26" s="190" t="s">
        <v>168</v>
      </c>
      <c r="C26" s="191"/>
      <c r="D26" s="10"/>
    </row>
    <row r="27" spans="1:4" ht="18.75" customHeight="1">
      <c r="A27" s="11"/>
      <c r="B27" s="190"/>
      <c r="C27" s="191"/>
      <c r="D27" s="10"/>
    </row>
    <row r="28" spans="1:4" ht="18.75" customHeight="1">
      <c r="A28" s="11"/>
      <c r="B28" s="190"/>
      <c r="C28" s="191"/>
      <c r="D28" s="10"/>
    </row>
    <row r="29" spans="1:4" ht="18.75" customHeight="1">
      <c r="A29" s="11"/>
      <c r="B29" s="190"/>
      <c r="C29" s="191"/>
      <c r="D29" s="10"/>
    </row>
    <row r="30" spans="1:4" ht="18.75" customHeight="1" thickBot="1">
      <c r="A30" s="9"/>
      <c r="B30" s="192"/>
      <c r="C30" s="192"/>
      <c r="D30" s="8"/>
    </row>
    <row r="31" spans="1:4" ht="19.5" customHeight="1" thickBot="1"/>
    <row r="32" spans="1:4">
      <c r="A32" s="200" t="s">
        <v>207</v>
      </c>
      <c r="B32" s="201"/>
      <c r="C32" s="201"/>
      <c r="D32" s="202"/>
    </row>
    <row r="33" spans="1:4" ht="46.5" customHeight="1" thickBot="1">
      <c r="A33" s="203"/>
      <c r="B33" s="204"/>
      <c r="C33" s="204"/>
      <c r="D33" s="205"/>
    </row>
  </sheetData>
  <mergeCells count="31">
    <mergeCell ref="A32:D32"/>
    <mergeCell ref="A33:D33"/>
    <mergeCell ref="B2:C2"/>
    <mergeCell ref="A3:D3"/>
    <mergeCell ref="B4:C4"/>
    <mergeCell ref="B5:C5"/>
    <mergeCell ref="B6:C6"/>
    <mergeCell ref="B7:C7"/>
    <mergeCell ref="B8:C8"/>
    <mergeCell ref="B9:C9"/>
    <mergeCell ref="A10:D10"/>
    <mergeCell ref="B11:C11"/>
    <mergeCell ref="B12:C12"/>
    <mergeCell ref="B13:C13"/>
    <mergeCell ref="B25:C25"/>
    <mergeCell ref="B14:C14"/>
    <mergeCell ref="B15:C15"/>
    <mergeCell ref="B16:C16"/>
    <mergeCell ref="A17:D17"/>
    <mergeCell ref="B18:C18"/>
    <mergeCell ref="B19:C19"/>
    <mergeCell ref="B20:C20"/>
    <mergeCell ref="B21:C21"/>
    <mergeCell ref="B22:C22"/>
    <mergeCell ref="B23:C23"/>
    <mergeCell ref="A24:D24"/>
    <mergeCell ref="B26:C26"/>
    <mergeCell ref="B27:C27"/>
    <mergeCell ref="B28:C28"/>
    <mergeCell ref="B29:C29"/>
    <mergeCell ref="B30:C30"/>
  </mergeCells>
  <phoneticPr fontId="19"/>
  <dataValidations count="1">
    <dataValidation type="list" allowBlank="1" showInputMessage="1" showErrorMessage="1" sqref="A4:A9 A11:A16 A18:A23 A25:A30" xr:uid="{F3C807FC-A842-43C8-A9C6-0B6B89DC9F98}">
      <formula1>"〇,×"</formula1>
    </dataValidation>
  </dataValidations>
  <pageMargins left="0.25" right="0.25"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6612-5A36-49FD-B16B-16A48675BAF0}">
  <dimension ref="A1:D33"/>
  <sheetViews>
    <sheetView zoomScaleNormal="100" zoomScaleSheetLayoutView="100" workbookViewId="0">
      <selection activeCell="C4" sqref="C4"/>
    </sheetView>
  </sheetViews>
  <sheetFormatPr defaultRowHeight="18.75"/>
  <cols>
    <col min="1" max="1" width="9.5" style="7" customWidth="1"/>
    <col min="2" max="2" width="5" style="7" customWidth="1"/>
    <col min="3" max="3" width="23.25" style="7" customWidth="1"/>
    <col min="4" max="4" width="50.75" style="7" customWidth="1"/>
    <col min="5" max="16384" width="9" style="7"/>
  </cols>
  <sheetData>
    <row r="1" spans="1:4" ht="18.75" customHeight="1" thickBot="1">
      <c r="A1" s="17" t="s">
        <v>208</v>
      </c>
      <c r="B1" s="17"/>
      <c r="C1" s="17"/>
      <c r="D1" s="16" t="s">
        <v>120</v>
      </c>
    </row>
    <row r="2" spans="1:4" ht="18.75" customHeight="1">
      <c r="A2" s="15" t="s">
        <v>81</v>
      </c>
      <c r="B2" s="206" t="s">
        <v>67</v>
      </c>
      <c r="C2" s="206"/>
      <c r="D2" s="14" t="s">
        <v>66</v>
      </c>
    </row>
    <row r="3" spans="1:4" ht="18.75" customHeight="1">
      <c r="A3" s="193" t="s">
        <v>179</v>
      </c>
      <c r="B3" s="194"/>
      <c r="C3" s="194"/>
      <c r="D3" s="195"/>
    </row>
    <row r="4" spans="1:4" ht="18.75" customHeight="1">
      <c r="A4" s="11"/>
      <c r="B4" s="199" t="s">
        <v>177</v>
      </c>
      <c r="C4" s="199"/>
      <c r="D4" s="12"/>
    </row>
    <row r="5" spans="1:4" ht="18.75" customHeight="1">
      <c r="A5" s="11"/>
      <c r="B5" s="199"/>
      <c r="C5" s="199"/>
      <c r="D5" s="12"/>
    </row>
    <row r="6" spans="1:4" ht="18.75" customHeight="1">
      <c r="A6" s="11"/>
      <c r="B6" s="199"/>
      <c r="C6" s="199"/>
      <c r="D6" s="12"/>
    </row>
    <row r="7" spans="1:4" ht="18.75" customHeight="1">
      <c r="A7" s="11"/>
      <c r="B7" s="199"/>
      <c r="C7" s="199"/>
      <c r="D7" s="12"/>
    </row>
    <row r="8" spans="1:4" ht="18.75" customHeight="1">
      <c r="A8" s="11"/>
      <c r="B8" s="190"/>
      <c r="C8" s="191"/>
      <c r="D8" s="12"/>
    </row>
    <row r="9" spans="1:4" ht="18.75" customHeight="1">
      <c r="A9" s="11"/>
      <c r="B9" s="199"/>
      <c r="C9" s="199"/>
      <c r="D9" s="12"/>
    </row>
    <row r="10" spans="1:4" ht="18.75" customHeight="1">
      <c r="A10" s="193" t="s">
        <v>176</v>
      </c>
      <c r="B10" s="194"/>
      <c r="C10" s="194"/>
      <c r="D10" s="195"/>
    </row>
    <row r="11" spans="1:4" ht="18.75" customHeight="1">
      <c r="A11" s="11"/>
      <c r="B11" s="199"/>
      <c r="C11" s="199"/>
      <c r="D11" s="12"/>
    </row>
    <row r="12" spans="1:4" ht="18.75" customHeight="1">
      <c r="A12" s="11"/>
      <c r="B12" s="199"/>
      <c r="C12" s="199"/>
      <c r="D12" s="12"/>
    </row>
    <row r="13" spans="1:4" ht="18.75" customHeight="1">
      <c r="A13" s="11"/>
      <c r="B13" s="199"/>
      <c r="C13" s="199"/>
      <c r="D13" s="12"/>
    </row>
    <row r="14" spans="1:4" ht="18.75" customHeight="1">
      <c r="A14" s="11"/>
      <c r="B14" s="190"/>
      <c r="C14" s="191"/>
      <c r="D14" s="13"/>
    </row>
    <row r="15" spans="1:4" ht="18.75" customHeight="1">
      <c r="A15" s="11"/>
      <c r="B15" s="190"/>
      <c r="C15" s="191"/>
      <c r="D15" s="12"/>
    </row>
    <row r="16" spans="1:4" ht="18.75" customHeight="1">
      <c r="A16" s="11"/>
      <c r="B16" s="190"/>
      <c r="C16" s="191"/>
      <c r="D16" s="12"/>
    </row>
    <row r="17" spans="1:4" ht="18.75" customHeight="1">
      <c r="A17" s="196" t="s">
        <v>173</v>
      </c>
      <c r="B17" s="197"/>
      <c r="C17" s="197"/>
      <c r="D17" s="198"/>
    </row>
    <row r="18" spans="1:4" ht="18.75" customHeight="1">
      <c r="A18" s="11"/>
      <c r="B18" s="199" t="s">
        <v>172</v>
      </c>
      <c r="C18" s="199"/>
      <c r="D18" s="12"/>
    </row>
    <row r="19" spans="1:4" ht="18.75" customHeight="1">
      <c r="A19" s="11"/>
      <c r="B19" s="190" t="s">
        <v>215</v>
      </c>
      <c r="C19" s="191"/>
      <c r="D19" s="10"/>
    </row>
    <row r="20" spans="1:4" ht="18.75" customHeight="1">
      <c r="A20" s="11"/>
      <c r="B20" s="190" t="s">
        <v>197</v>
      </c>
      <c r="C20" s="191"/>
      <c r="D20" s="10" t="s">
        <v>198</v>
      </c>
    </row>
    <row r="21" spans="1:4" ht="18.75" customHeight="1">
      <c r="A21" s="11"/>
      <c r="B21" s="190"/>
      <c r="C21" s="191"/>
      <c r="D21" s="10"/>
    </row>
    <row r="22" spans="1:4" ht="18.75" customHeight="1">
      <c r="A22" s="11"/>
      <c r="B22" s="190"/>
      <c r="C22" s="191"/>
      <c r="D22" s="10"/>
    </row>
    <row r="23" spans="1:4" ht="18.75" customHeight="1">
      <c r="A23" s="11"/>
      <c r="B23" s="190"/>
      <c r="C23" s="191"/>
      <c r="D23" s="10"/>
    </row>
    <row r="24" spans="1:4" ht="18.75" customHeight="1">
      <c r="A24" s="193" t="s">
        <v>170</v>
      </c>
      <c r="B24" s="194"/>
      <c r="C24" s="194"/>
      <c r="D24" s="195"/>
    </row>
    <row r="25" spans="1:4" ht="18.75" customHeight="1">
      <c r="A25" s="11"/>
      <c r="B25" s="190" t="s">
        <v>171</v>
      </c>
      <c r="C25" s="191"/>
      <c r="D25" s="10"/>
    </row>
    <row r="26" spans="1:4" ht="18.75" customHeight="1">
      <c r="A26" s="11"/>
      <c r="B26" s="190" t="s">
        <v>195</v>
      </c>
      <c r="C26" s="191"/>
      <c r="D26" s="10"/>
    </row>
    <row r="27" spans="1:4" ht="18.75" customHeight="1">
      <c r="A27" s="11"/>
      <c r="B27" s="190"/>
      <c r="C27" s="191"/>
      <c r="D27" s="10"/>
    </row>
    <row r="28" spans="1:4" ht="18.75" customHeight="1">
      <c r="A28" s="11"/>
      <c r="B28" s="190"/>
      <c r="C28" s="191"/>
      <c r="D28" s="10"/>
    </row>
    <row r="29" spans="1:4" ht="18.75" customHeight="1">
      <c r="A29" s="11"/>
      <c r="B29" s="190"/>
      <c r="C29" s="191"/>
      <c r="D29" s="10"/>
    </row>
    <row r="30" spans="1:4" ht="18.75" customHeight="1" thickBot="1">
      <c r="A30" s="9"/>
      <c r="B30" s="192"/>
      <c r="C30" s="192"/>
      <c r="D30" s="8"/>
    </row>
    <row r="31" spans="1:4" ht="19.5" customHeight="1" thickBot="1"/>
    <row r="32" spans="1:4">
      <c r="A32" s="200" t="s">
        <v>207</v>
      </c>
      <c r="B32" s="201"/>
      <c r="C32" s="201"/>
      <c r="D32" s="202"/>
    </row>
    <row r="33" spans="1:4" ht="60.75" customHeight="1" thickBot="1">
      <c r="A33" s="207"/>
      <c r="B33" s="204"/>
      <c r="C33" s="204"/>
      <c r="D33" s="205"/>
    </row>
  </sheetData>
  <mergeCells count="31">
    <mergeCell ref="A32:D32"/>
    <mergeCell ref="A33:D33"/>
    <mergeCell ref="B19:C19"/>
    <mergeCell ref="B20:C20"/>
    <mergeCell ref="B13:C13"/>
    <mergeCell ref="B18:C18"/>
    <mergeCell ref="B28:C28"/>
    <mergeCell ref="B29:C29"/>
    <mergeCell ref="B30:C30"/>
    <mergeCell ref="B21:C21"/>
    <mergeCell ref="B22:C22"/>
    <mergeCell ref="B23:C23"/>
    <mergeCell ref="A24:D24"/>
    <mergeCell ref="B26:C26"/>
    <mergeCell ref="B27:C27"/>
    <mergeCell ref="B25:C25"/>
    <mergeCell ref="B2:C2"/>
    <mergeCell ref="A3:D3"/>
    <mergeCell ref="B4:C4"/>
    <mergeCell ref="B5:C5"/>
    <mergeCell ref="B6:C6"/>
    <mergeCell ref="B7:C7"/>
    <mergeCell ref="B8:C8"/>
    <mergeCell ref="B9:C9"/>
    <mergeCell ref="A10:D10"/>
    <mergeCell ref="B11:C11"/>
    <mergeCell ref="B12:C12"/>
    <mergeCell ref="B14:C14"/>
    <mergeCell ref="B15:C15"/>
    <mergeCell ref="B16:C16"/>
    <mergeCell ref="A17:D17"/>
  </mergeCells>
  <phoneticPr fontId="19"/>
  <dataValidations count="1">
    <dataValidation type="list" allowBlank="1" showInputMessage="1" showErrorMessage="1" sqref="A4:A9 A11:A16 A18:A23 A25:A30" xr:uid="{D99B6A69-161A-43DF-B617-F05E301CC0D8}">
      <formula1>"〇,×"</formula1>
    </dataValidation>
  </dataValidations>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作成上の注意事項</vt:lpstr>
      <vt:lpstr>製造販売後臨床試験（医薬品）</vt:lpstr>
      <vt:lpstr>N_投与期間</vt:lpstr>
      <vt:lpstr>O_特殊検査</vt:lpstr>
      <vt:lpstr>P_臨床検査</vt:lpstr>
      <vt:lpstr>Q_COA</vt:lpstr>
      <vt:lpstr>R_生体検査</vt:lpstr>
      <vt:lpstr>S_画像診断</vt:lpstr>
      <vt:lpstr>O_特殊検査!Print_Area</vt:lpstr>
      <vt:lpstr>P_臨床検査!Print_Area</vt:lpstr>
      <vt:lpstr>Q_COA!Print_Area</vt:lpstr>
      <vt:lpstr>R_生体検査!Print_Area</vt:lpstr>
      <vt:lpstr>S_画像診断!Print_Area</vt:lpstr>
      <vt:lpstr>作成上の注意事項!Print_Area</vt:lpstr>
      <vt:lpstr>'製造販売後臨床試験（医薬品）'!Print_Area</vt:lpstr>
    </vt:vector>
  </TitlesOfParts>
  <Company>浜松医科大学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yamoto</dc:creator>
  <cp:lastModifiedBy>橋本 直美</cp:lastModifiedBy>
  <cp:lastPrinted>2025-12-03T02:48:00Z</cp:lastPrinted>
  <dcterms:created xsi:type="dcterms:W3CDTF">2012-01-19T02:50:23Z</dcterms:created>
  <dcterms:modified xsi:type="dcterms:W3CDTF">2025-12-03T02:48:31Z</dcterms:modified>
</cp:coreProperties>
</file>